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2160" windowWidth="18900" windowHeight="11055"/>
  </bookViews>
  <sheets>
    <sheet name="List1" sheetId="1" r:id="rId1"/>
    <sheet name="List2" sheetId="2" r:id="rId2"/>
    <sheet name="List3" sheetId="3" r:id="rId3"/>
  </sheets>
  <externalReferences>
    <externalReference r:id="rId4"/>
  </externalReferences>
  <definedNames>
    <definedName name="_xlnm.Print_Titles" localSheetId="0">List1!$1:$2</definedName>
    <definedName name="UON">[1]Sheet2!$C$1:$C$3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" l="1"/>
  <c r="D4" i="1"/>
  <c r="D10" i="1"/>
  <c r="D19" i="1"/>
  <c r="D78" i="1"/>
  <c r="D63" i="1"/>
  <c r="D72" i="1"/>
  <c r="D61" i="1" l="1"/>
  <c r="D58" i="1"/>
  <c r="D53" i="1"/>
  <c r="D55" i="1"/>
  <c r="D5" i="1"/>
  <c r="E5" i="1"/>
  <c r="D11" i="1"/>
  <c r="D7" i="1"/>
  <c r="E78" i="1"/>
  <c r="E81" i="1"/>
  <c r="E75" i="1"/>
  <c r="E76" i="1"/>
  <c r="E72" i="1"/>
  <c r="E71" i="1" s="1"/>
  <c r="E63" i="1"/>
  <c r="E36" i="1"/>
  <c r="E10" i="1"/>
  <c r="E19" i="1"/>
  <c r="E47" i="1" l="1"/>
  <c r="E44" i="1"/>
  <c r="E11" i="1"/>
  <c r="E30" i="1" l="1"/>
  <c r="E26" i="1"/>
  <c r="E37" i="1" l="1"/>
  <c r="E61" i="1"/>
  <c r="D37" i="1"/>
  <c r="D44" i="1"/>
  <c r="D26" i="1" l="1"/>
  <c r="D30" i="1"/>
  <c r="D34" i="1"/>
  <c r="D41" i="1"/>
  <c r="D47" i="1"/>
  <c r="E69" i="1"/>
  <c r="D36" i="1" l="1"/>
  <c r="E53" i="1"/>
  <c r="E64" i="1" l="1"/>
  <c r="E58" i="1"/>
  <c r="E55" i="1"/>
  <c r="E41" i="1"/>
</calcChain>
</file>

<file path=xl/sharedStrings.xml><?xml version="1.0" encoding="utf-8"?>
<sst xmlns="http://schemas.openxmlformats.org/spreadsheetml/2006/main" count="313" uniqueCount="208">
  <si>
    <t>Pozicija financijskog plana</t>
  </si>
  <si>
    <t>Brojčana oznaka predmeta nabave iz Jedinstvenog rječnika javne nabave (CPV)</t>
  </si>
  <si>
    <t>Procijenjena vrijednost nabave (u kunama)</t>
  </si>
  <si>
    <t>Vrsta postupka (uključujući i jednostavnu nabavu)</t>
  </si>
  <si>
    <t>Sklapa se Ugovor/okvirni sporazum/narudžbenica?</t>
  </si>
  <si>
    <t>Planirani početak postupka</t>
  </si>
  <si>
    <t>Planirano trajanje ugovora ili okvirnog sporazuma</t>
  </si>
  <si>
    <t>Napomena</t>
  </si>
  <si>
    <t xml:space="preserve">Predmet nabave </t>
  </si>
  <si>
    <t>Planirana sredstva                  (s PDV-om)</t>
  </si>
  <si>
    <t>UKUPNO</t>
  </si>
  <si>
    <t>32</t>
  </si>
  <si>
    <t>MATERIJALNI RASHODI</t>
  </si>
  <si>
    <t>321</t>
  </si>
  <si>
    <t>NAKNADE TROŠKOVA ZAPOSLENICIMA</t>
  </si>
  <si>
    <t>3213</t>
  </si>
  <si>
    <t>Stručno usavršavanje zaposlenika</t>
  </si>
  <si>
    <t>32131</t>
  </si>
  <si>
    <t>Seminari, savjetovanjai simpoziji</t>
  </si>
  <si>
    <t>55100000-1</t>
  </si>
  <si>
    <t>32132</t>
  </si>
  <si>
    <t>Tečajevi i stručni ispiti</t>
  </si>
  <si>
    <t>80000000-4</t>
  </si>
  <si>
    <t>322</t>
  </si>
  <si>
    <t>RASHODI ZA MATERIJAL I ENERGIJU</t>
  </si>
  <si>
    <t>3221</t>
  </si>
  <si>
    <t>Uredski materijal i ostali materijalni rashodi</t>
  </si>
  <si>
    <t>32211</t>
  </si>
  <si>
    <t xml:space="preserve">Uredski materijal  </t>
  </si>
  <si>
    <t>30190000-7</t>
  </si>
  <si>
    <t>Fotokopirni papir</t>
  </si>
  <si>
    <t>30197643-5</t>
  </si>
  <si>
    <t>32212</t>
  </si>
  <si>
    <t>Literatura</t>
  </si>
  <si>
    <t>22000000-0</t>
  </si>
  <si>
    <t>32214</t>
  </si>
  <si>
    <t>Materijal i sredstva za čišćenje i održavanje</t>
  </si>
  <si>
    <t>39830000-9</t>
  </si>
  <si>
    <t>32219</t>
  </si>
  <si>
    <t>Ostali materijal za potrebe redovitog poslovanja</t>
  </si>
  <si>
    <t>22400000-4</t>
  </si>
  <si>
    <t>3222</t>
  </si>
  <si>
    <t>Materijal i sirovine</t>
  </si>
  <si>
    <t>32224</t>
  </si>
  <si>
    <t>Namirnice</t>
  </si>
  <si>
    <t>Mlijeko i mliječni proizvodi</t>
  </si>
  <si>
    <t>Kruh, krušni proizvodi, svježa peciva i kolači</t>
  </si>
  <si>
    <t>Voće, povrće i srodni proizvodi</t>
  </si>
  <si>
    <t xml:space="preserve">15300000-1 </t>
  </si>
  <si>
    <t>Proizvodi životinjskog podrijetla, meso i mesni proizvodi</t>
  </si>
  <si>
    <t xml:space="preserve">15100000-9 </t>
  </si>
  <si>
    <t>Ostali prehrambeni proizvodi</t>
  </si>
  <si>
    <t xml:space="preserve">15800000-6 </t>
  </si>
  <si>
    <t>3223</t>
  </si>
  <si>
    <t>Energija</t>
  </si>
  <si>
    <t>32231</t>
  </si>
  <si>
    <t>Električna energija</t>
  </si>
  <si>
    <t>Loživo ulje</t>
  </si>
  <si>
    <t>09135100-5</t>
  </si>
  <si>
    <t>3224</t>
  </si>
  <si>
    <t>Materijal i dijelovi za tekuće i investicijsko održavanje</t>
  </si>
  <si>
    <t>32241</t>
  </si>
  <si>
    <t>Materijal i dijelovi za tekuće i investicijsko održavanje građevinskih objekata</t>
  </si>
  <si>
    <t>32242</t>
  </si>
  <si>
    <t>Materijal i dijelovi za tekuće i investicijsko održavanje postrojenja i opreme</t>
  </si>
  <si>
    <t>45259000-7</t>
  </si>
  <si>
    <t>3225</t>
  </si>
  <si>
    <t>Sitni inventar i autogume</t>
  </si>
  <si>
    <t>32251</t>
  </si>
  <si>
    <t xml:space="preserve">Sitni inventar </t>
  </si>
  <si>
    <t>323</t>
  </si>
  <si>
    <t>RASHODI ZA USLUGE</t>
  </si>
  <si>
    <t>3231</t>
  </si>
  <si>
    <t>Usluge telefona, pošte i prijevoza</t>
  </si>
  <si>
    <t>32311</t>
  </si>
  <si>
    <t>Usluge telefona</t>
  </si>
  <si>
    <t>64210000-1</t>
  </si>
  <si>
    <t>Poštarina</t>
  </si>
  <si>
    <t>64110000-0</t>
  </si>
  <si>
    <t>3232</t>
  </si>
  <si>
    <t>Usluge tekućeg i investicijskog održavanja</t>
  </si>
  <si>
    <t>32321</t>
  </si>
  <si>
    <t>Usluge tekućeg i investicijskog održavanja građevinskih objekata</t>
  </si>
  <si>
    <t>45262600-7</t>
  </si>
  <si>
    <t>32322</t>
  </si>
  <si>
    <t>Usluge tekućeg i investicijskog održavanja postrojenja i opreme</t>
  </si>
  <si>
    <t>50530000-9</t>
  </si>
  <si>
    <t>3233</t>
  </si>
  <si>
    <t>Usluge promidžbe i informiranja</t>
  </si>
  <si>
    <t>32331</t>
  </si>
  <si>
    <t>Elektronski mediji</t>
  </si>
  <si>
    <t>64228000-0</t>
  </si>
  <si>
    <t>32332</t>
  </si>
  <si>
    <t>Tisak</t>
  </si>
  <si>
    <t>22458000-5</t>
  </si>
  <si>
    <t>3234</t>
  </si>
  <si>
    <t>Komunalne usluge</t>
  </si>
  <si>
    <t>32341</t>
  </si>
  <si>
    <t>Opskrba pitkom vodom</t>
  </si>
  <si>
    <t>65100000-4</t>
  </si>
  <si>
    <t>32342</t>
  </si>
  <si>
    <t>Iznošenje i odvoz smeća</t>
  </si>
  <si>
    <t>90511300-5</t>
  </si>
  <si>
    <t>32343</t>
  </si>
  <si>
    <t>Deratizacija i dezinsekcija</t>
  </si>
  <si>
    <t>90923000-3</t>
  </si>
  <si>
    <t>32344</t>
  </si>
  <si>
    <t>Dimnjačarske i ekološke usluge</t>
  </si>
  <si>
    <t>90915000-4</t>
  </si>
  <si>
    <t>32349</t>
  </si>
  <si>
    <t>Ostale komunalne usluge</t>
  </si>
  <si>
    <t>65000000-3</t>
  </si>
  <si>
    <t>3236</t>
  </si>
  <si>
    <t>Zdravstvene i veterinarske usluge</t>
  </si>
  <si>
    <t>32361</t>
  </si>
  <si>
    <t>Obvezni i preventivni zdravstveni pregledi</t>
  </si>
  <si>
    <t>85100000-0</t>
  </si>
  <si>
    <t>32363</t>
  </si>
  <si>
    <t>Labaratorijske usluge</t>
  </si>
  <si>
    <t>85148000-8</t>
  </si>
  <si>
    <t>3238</t>
  </si>
  <si>
    <t>Računalne usluge</t>
  </si>
  <si>
    <t>32381</t>
  </si>
  <si>
    <t>Usluge ažuriranja računalnih baza</t>
  </si>
  <si>
    <t>50300000-8</t>
  </si>
  <si>
    <t>3239</t>
  </si>
  <si>
    <t>Ostale usluge</t>
  </si>
  <si>
    <t>32399</t>
  </si>
  <si>
    <t>Ostale nespomenute usluge</t>
  </si>
  <si>
    <t>329</t>
  </si>
  <si>
    <t>OSTAL NESPOMENUTI RASHODI POSLOVANJA</t>
  </si>
  <si>
    <t>3292</t>
  </si>
  <si>
    <t>Premije osiguranja</t>
  </si>
  <si>
    <t>32922</t>
  </si>
  <si>
    <t>Premije osiguranja imovine</t>
  </si>
  <si>
    <t>66515200-5</t>
  </si>
  <si>
    <t>3294</t>
  </si>
  <si>
    <t>Članarine</t>
  </si>
  <si>
    <t>32941</t>
  </si>
  <si>
    <t>Tuzemne članarine</t>
  </si>
  <si>
    <t>8052000-5</t>
  </si>
  <si>
    <t>3299</t>
  </si>
  <si>
    <t>Ostali nespomenuti rashodi poslovanja</t>
  </si>
  <si>
    <t>32999</t>
  </si>
  <si>
    <t>92312100-2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</si>
  <si>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</si>
  <si>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</si>
  <si>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</si>
  <si>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</si>
  <si>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</si>
  <si>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</si>
  <si>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66110000-4</t>
  </si>
  <si>
    <t>42</t>
  </si>
  <si>
    <t>RASHODI ZA NABAVU PROIZVEDENE DUGOTRAJNE IMOVINE</t>
  </si>
  <si>
    <t>421</t>
  </si>
  <si>
    <t>Poslovni objekti</t>
  </si>
  <si>
    <t>4212</t>
  </si>
  <si>
    <t>422</t>
  </si>
  <si>
    <t>Postrojenja i oprema</t>
  </si>
  <si>
    <t>4221</t>
  </si>
  <si>
    <t>Uredska oprema i namještaj</t>
  </si>
  <si>
    <t xml:space="preserve">39150000-8 </t>
  </si>
  <si>
    <t>4227</t>
  </si>
  <si>
    <t>Uređaji, strojevi i oprema za ostale namjene</t>
  </si>
  <si>
    <t>4241</t>
  </si>
  <si>
    <t>Knjige</t>
  </si>
  <si>
    <t xml:space="preserve">22113000-5 </t>
  </si>
  <si>
    <t>424</t>
  </si>
  <si>
    <t>Postupak jednostavne nabave</t>
  </si>
  <si>
    <t>Otvoreni postupak</t>
  </si>
  <si>
    <t>Narudžbenica</t>
  </si>
  <si>
    <t>Ugovor</t>
  </si>
  <si>
    <t>Okvirni sporazum</t>
  </si>
  <si>
    <t>15511000-3     15500000-3</t>
  </si>
  <si>
    <t xml:space="preserve">15811100-7     15811000-6 </t>
  </si>
  <si>
    <t>Toner</t>
  </si>
  <si>
    <t>32216</t>
  </si>
  <si>
    <t>Materijal za higijenske potrebe i njegu</t>
  </si>
  <si>
    <t>30125110-5</t>
  </si>
  <si>
    <t>33760000-5</t>
  </si>
  <si>
    <t>32234</t>
  </si>
  <si>
    <t>Motorni benzin i dizel gorivo</t>
  </si>
  <si>
    <t>09132000-3</t>
  </si>
  <si>
    <t>32244</t>
  </si>
  <si>
    <t>Ostali materijal i dijelovi za tekuće i investicijsko održavanje</t>
  </si>
  <si>
    <t>3235</t>
  </si>
  <si>
    <t>Zakupnine i najamnine</t>
  </si>
  <si>
    <t>32353</t>
  </si>
  <si>
    <t>Zakupnine i najamnine za opremu</t>
  </si>
  <si>
    <t>32389</t>
  </si>
  <si>
    <t>Ostale računalne usluge</t>
  </si>
  <si>
    <t>3293</t>
  </si>
  <si>
    <t>Reprezentacija</t>
  </si>
  <si>
    <t>Službena putovanja</t>
  </si>
  <si>
    <t>3433</t>
  </si>
  <si>
    <t>Zatezne kamate</t>
  </si>
  <si>
    <t>98390000-3</t>
  </si>
  <si>
    <t>Usluge prijevoza</t>
  </si>
  <si>
    <t>39162100-6</t>
  </si>
  <si>
    <t>45214210-5</t>
  </si>
  <si>
    <t>50312000-5</t>
  </si>
  <si>
    <t>60000000-8</t>
  </si>
  <si>
    <t>Naknade građanima i kućanstvima iz proračuna</t>
  </si>
  <si>
    <t>Ostale naknade građanima i kućanstvima iz proračuna</t>
  </si>
  <si>
    <t>Naknade građanima i kućanstvima u naravi</t>
  </si>
  <si>
    <t>PLAN NABAVE ZA 2021. GODINU - OŠ BANA JOSIPA JELAČIĆA</t>
  </si>
  <si>
    <t>U Zagrebu, 23.12.2020.</t>
  </si>
  <si>
    <t>09310000-5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</si>
</sst>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1" xfId="0" applyBorder="1"/>
    <xf numFmtId="49" fontId="3" fillId="0" borderId="1" xfId="1" applyNumberFormat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left" vertical="center" wrapText="1"/>
    </xf>
    <xf numFmtId="49" fontId="1" fillId="0" borderId="1" xfId="1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3" fillId="0" borderId="1" xfId="1" applyBorder="1"/>
    <xf numFmtId="0" fontId="0" fillId="0" borderId="2" xfId="0" applyBorder="1" applyAlignment="1">
      <alignment vertical="center"/>
    </xf>
    <xf numFmtId="0" fontId="0" fillId="0" borderId="2" xfId="0" applyBorder="1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0" xfId="0" applyFont="1" applyBorder="1"/>
    <xf numFmtId="0" fontId="2" fillId="0" borderId="2" xfId="0" applyFont="1" applyBorder="1"/>
    <xf numFmtId="4" fontId="2" fillId="0" borderId="1" xfId="1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/>
    </xf>
    <xf numFmtId="4" fontId="3" fillId="0" borderId="1" xfId="1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0" xfId="1" applyAlignment="1">
      <alignment horizontal="left"/>
    </xf>
    <xf numFmtId="49" fontId="3" fillId="0" borderId="1" xfId="1" applyNumberForma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2" fillId="0" borderId="0" xfId="1" applyNumberFormat="1" applyFont="1" applyFill="1" applyBorder="1" applyAlignment="1">
      <alignment horizontal="left" vertical="center" wrapText="1"/>
    </xf>
    <xf numFmtId="0" fontId="3" fillId="0" borderId="1" xfId="1" applyNumberFormat="1" applyBorder="1" applyAlignment="1">
      <alignment horizontal="left" vertical="center" wrapText="1"/>
    </xf>
    <xf numFmtId="0" fontId="2" fillId="0" borderId="1" xfId="1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lanNabaveO&#35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C1" t="str">
            <v>Ugovor</v>
          </cell>
        </row>
        <row r="2">
          <cell r="C2" t="str">
            <v>Okvirni sporazum</v>
          </cell>
        </row>
        <row r="3">
          <cell r="C3" t="str">
            <v>Narudžbenica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D88"/>
  <sheetViews>
    <sheetView tabSelected="1" workbookViewId="0">
      <selection activeCell="G41" sqref="G41"/>
    </sheetView>
  </sheetViews>
  <sheetFormatPr defaultColWidth="15.7109375" defaultRowHeight="15" x14ac:dyDescent="0.25"/>
  <cols>
    <col min="1" max="1" width="11.5703125" bestFit="1" customWidth="1"/>
    <col min="2" max="2" width="35.85546875" bestFit="1" customWidth="1"/>
    <col min="3" max="3" width="12.7109375" bestFit="1" customWidth="1"/>
    <col min="4" max="4" width="12.140625" bestFit="1" customWidth="1"/>
    <col min="5" max="5" width="11.7109375" bestFit="1" customWidth="1"/>
    <col min="6" max="6" width="28" bestFit="1" customWidth="1"/>
    <col min="7" max="7" width="16.5703125" customWidth="1"/>
    <col min="8" max="8" width="9.140625" bestFit="1" customWidth="1"/>
    <col min="9" max="9" width="10.5703125" bestFit="1" customWidth="1"/>
    <col min="10" max="10" width="10.7109375" bestFit="1" customWidth="1"/>
    <col min="11" max="289" width="15.7109375" style="10"/>
  </cols>
  <sheetData>
    <row r="1" spans="1:290" ht="21" x14ac:dyDescent="0.35">
      <c r="A1" s="31" t="s">
        <v>205</v>
      </c>
      <c r="B1" s="31"/>
      <c r="C1" s="31"/>
      <c r="D1" s="31"/>
      <c r="E1" s="31"/>
      <c r="F1" s="31"/>
      <c r="G1" s="31"/>
      <c r="H1" s="31"/>
      <c r="I1" s="31"/>
    </row>
    <row r="2" spans="1:290" s="5" customFormat="1" ht="120" x14ac:dyDescent="0.25">
      <c r="A2" s="11" t="s">
        <v>0</v>
      </c>
      <c r="B2" s="11" t="s">
        <v>8</v>
      </c>
      <c r="C2" s="11" t="s">
        <v>1</v>
      </c>
      <c r="D2" s="11" t="s">
        <v>2</v>
      </c>
      <c r="E2" s="11" t="s">
        <v>9</v>
      </c>
      <c r="F2" s="11" t="s">
        <v>3</v>
      </c>
      <c r="G2" s="11" t="s">
        <v>4</v>
      </c>
      <c r="H2" s="11" t="s">
        <v>5</v>
      </c>
      <c r="I2" s="11" t="s">
        <v>6</v>
      </c>
      <c r="J2" s="11" t="s">
        <v>7</v>
      </c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7"/>
    </row>
    <row r="3" spans="1:290" s="12" customFormat="1" x14ac:dyDescent="0.25">
      <c r="A3" s="13"/>
      <c r="B3" s="14" t="s">
        <v>10</v>
      </c>
      <c r="C3" s="13"/>
      <c r="D3" s="17"/>
      <c r="E3" s="17"/>
      <c r="F3" s="24"/>
      <c r="G3" s="2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6"/>
    </row>
    <row r="4" spans="1:290" s="12" customFormat="1" x14ac:dyDescent="0.25">
      <c r="A4" s="3" t="s">
        <v>11</v>
      </c>
      <c r="B4" s="3" t="s">
        <v>12</v>
      </c>
      <c r="C4" s="3"/>
      <c r="D4" s="17">
        <f>(D5+D10+D36+D63)</f>
        <v>993458.84</v>
      </c>
      <c r="E4" s="18">
        <f>(E5+E10+E36++E63)</f>
        <v>1264000</v>
      </c>
      <c r="F4" s="23"/>
      <c r="G4" s="26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6"/>
    </row>
    <row r="5" spans="1:290" s="12" customFormat="1" x14ac:dyDescent="0.25">
      <c r="A5" s="3" t="s">
        <v>13</v>
      </c>
      <c r="B5" s="3" t="s">
        <v>14</v>
      </c>
      <c r="C5" s="3"/>
      <c r="D5" s="17">
        <f>(D6+D7)</f>
        <v>16000</v>
      </c>
      <c r="E5" s="18">
        <f>(E6+E7)</f>
        <v>20000</v>
      </c>
      <c r="F5" s="23"/>
      <c r="G5" s="26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6"/>
    </row>
    <row r="6" spans="1:290" s="12" customFormat="1" x14ac:dyDescent="0.25">
      <c r="A6" s="30">
        <v>3211</v>
      </c>
      <c r="B6" s="3" t="s">
        <v>193</v>
      </c>
      <c r="C6" s="3"/>
      <c r="D6" s="17">
        <v>12000</v>
      </c>
      <c r="E6" s="18">
        <v>15000</v>
      </c>
      <c r="F6" s="23"/>
      <c r="G6" s="26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6"/>
    </row>
    <row r="7" spans="1:290" s="12" customFormat="1" x14ac:dyDescent="0.25">
      <c r="A7" s="3" t="s">
        <v>15</v>
      </c>
      <c r="B7" s="3" t="s">
        <v>16</v>
      </c>
      <c r="C7" s="3"/>
      <c r="D7" s="17">
        <f>(D8+D9)</f>
        <v>4000</v>
      </c>
      <c r="E7" s="18">
        <v>5000</v>
      </c>
      <c r="F7" s="23"/>
      <c r="G7" s="26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  <c r="IW7" s="15"/>
      <c r="IX7" s="15"/>
      <c r="IY7" s="15"/>
      <c r="IZ7" s="15"/>
      <c r="JA7" s="15"/>
      <c r="JB7" s="15"/>
      <c r="JC7" s="15"/>
      <c r="JD7" s="15"/>
      <c r="JE7" s="15"/>
      <c r="JF7" s="15"/>
      <c r="JG7" s="15"/>
      <c r="JH7" s="15"/>
      <c r="JI7" s="15"/>
      <c r="JJ7" s="15"/>
      <c r="JK7" s="15"/>
      <c r="JL7" s="15"/>
      <c r="JM7" s="15"/>
      <c r="JN7" s="15"/>
      <c r="JO7" s="15"/>
      <c r="JP7" s="15"/>
      <c r="JQ7" s="15"/>
      <c r="JR7" s="15"/>
      <c r="JS7" s="15"/>
      <c r="JT7" s="15"/>
      <c r="JU7" s="15"/>
      <c r="JV7" s="15"/>
      <c r="JW7" s="15"/>
      <c r="JX7" s="15"/>
      <c r="JY7" s="15"/>
      <c r="JZ7" s="15"/>
      <c r="KA7" s="15"/>
      <c r="KB7" s="15"/>
      <c r="KC7" s="15"/>
      <c r="KD7" s="16"/>
    </row>
    <row r="8" spans="1:290" s="1" customFormat="1" x14ac:dyDescent="0.25">
      <c r="A8" s="2" t="s">
        <v>17</v>
      </c>
      <c r="B8" s="2" t="s">
        <v>18</v>
      </c>
      <c r="C8" s="2" t="s">
        <v>19</v>
      </c>
      <c r="D8" s="19">
        <v>2124</v>
      </c>
      <c r="E8" s="20">
        <v>2655</v>
      </c>
      <c r="F8" s="23" t="s">
        <v>168</v>
      </c>
      <c r="G8" s="26" t="s">
        <v>170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  <c r="IW8" s="10"/>
      <c r="IX8" s="10"/>
      <c r="IY8" s="10"/>
      <c r="IZ8" s="10"/>
      <c r="JA8" s="10"/>
      <c r="JB8" s="10"/>
      <c r="JC8" s="10"/>
      <c r="JD8" s="10"/>
      <c r="JE8" s="10"/>
      <c r="JF8" s="10"/>
      <c r="JG8" s="10"/>
      <c r="JH8" s="10"/>
      <c r="JI8" s="10"/>
      <c r="JJ8" s="10"/>
      <c r="JK8" s="10"/>
      <c r="JL8" s="10"/>
      <c r="JM8" s="10"/>
      <c r="JN8" s="10"/>
      <c r="JO8" s="10"/>
      <c r="JP8" s="10"/>
      <c r="JQ8" s="10"/>
      <c r="JR8" s="10"/>
      <c r="JS8" s="10"/>
      <c r="JT8" s="10"/>
      <c r="JU8" s="10"/>
      <c r="JV8" s="10"/>
      <c r="JW8" s="10"/>
      <c r="JX8" s="10"/>
      <c r="JY8" s="10"/>
      <c r="JZ8" s="10"/>
      <c r="KA8" s="10"/>
      <c r="KB8" s="10"/>
      <c r="KC8" s="10"/>
      <c r="KD8" s="8"/>
    </row>
    <row r="9" spans="1:290" s="1" customFormat="1" x14ac:dyDescent="0.25">
      <c r="A9" s="2" t="s">
        <v>20</v>
      </c>
      <c r="B9" s="2" t="s">
        <v>21</v>
      </c>
      <c r="C9" s="2" t="s">
        <v>22</v>
      </c>
      <c r="D9" s="19">
        <v>1876</v>
      </c>
      <c r="E9" s="20">
        <v>2345</v>
      </c>
      <c r="F9" s="23" t="s">
        <v>168</v>
      </c>
      <c r="G9" s="26" t="s">
        <v>170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  <c r="IW9" s="10"/>
      <c r="IX9" s="10"/>
      <c r="IY9" s="10"/>
      <c r="IZ9" s="10"/>
      <c r="JA9" s="10"/>
      <c r="JB9" s="10"/>
      <c r="JC9" s="10"/>
      <c r="JD9" s="10"/>
      <c r="JE9" s="10"/>
      <c r="JF9" s="10"/>
      <c r="JG9" s="10"/>
      <c r="JH9" s="10"/>
      <c r="JI9" s="10"/>
      <c r="JJ9" s="10"/>
      <c r="JK9" s="10"/>
      <c r="JL9" s="10"/>
      <c r="JM9" s="10"/>
      <c r="JN9" s="10"/>
      <c r="JO9" s="10"/>
      <c r="JP9" s="10"/>
      <c r="JQ9" s="10"/>
      <c r="JR9" s="10"/>
      <c r="JS9" s="10"/>
      <c r="JT9" s="10"/>
      <c r="JU9" s="10"/>
      <c r="JV9" s="10"/>
      <c r="JW9" s="10"/>
      <c r="JX9" s="10"/>
      <c r="JY9" s="10"/>
      <c r="JZ9" s="10"/>
      <c r="KA9" s="10"/>
      <c r="KB9" s="10"/>
      <c r="KC9" s="10"/>
      <c r="KD9" s="8"/>
    </row>
    <row r="10" spans="1:290" s="12" customFormat="1" x14ac:dyDescent="0.25">
      <c r="A10" s="3" t="s">
        <v>23</v>
      </c>
      <c r="B10" s="3" t="s">
        <v>24</v>
      </c>
      <c r="C10" s="3"/>
      <c r="D10" s="17">
        <f>(D11+D19+D26+D30+D34)</f>
        <v>620908.43999999994</v>
      </c>
      <c r="E10" s="18">
        <f>(E11+E19+E26+E30+E34)</f>
        <v>737000</v>
      </c>
      <c r="F10" s="23"/>
      <c r="G10" s="26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6"/>
    </row>
    <row r="11" spans="1:290" s="12" customFormat="1" ht="30" x14ac:dyDescent="0.25">
      <c r="A11" s="3" t="s">
        <v>25</v>
      </c>
      <c r="B11" s="3" t="s">
        <v>26</v>
      </c>
      <c r="C11" s="3"/>
      <c r="D11" s="17">
        <f>(D12+D13+D14+D15+D16+D17+D18)</f>
        <v>43201.58</v>
      </c>
      <c r="E11" s="18">
        <f>(E12+E13+E14+E15+E16+E17+E18)</f>
        <v>54000</v>
      </c>
      <c r="F11" s="23"/>
      <c r="G11" s="26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  <c r="JD11" s="15"/>
      <c r="JE11" s="15"/>
      <c r="JF11" s="15"/>
      <c r="JG11" s="15"/>
      <c r="JH11" s="15"/>
      <c r="JI11" s="15"/>
      <c r="JJ11" s="15"/>
      <c r="JK11" s="15"/>
      <c r="JL11" s="15"/>
      <c r="JM11" s="15"/>
      <c r="JN11" s="15"/>
      <c r="JO11" s="15"/>
      <c r="JP11" s="15"/>
      <c r="JQ11" s="15"/>
      <c r="JR11" s="15"/>
      <c r="JS11" s="15"/>
      <c r="JT11" s="15"/>
      <c r="JU11" s="15"/>
      <c r="JV11" s="15"/>
      <c r="JW11" s="15"/>
      <c r="JX11" s="15"/>
      <c r="JY11" s="15"/>
      <c r="JZ11" s="15"/>
      <c r="KA11" s="15"/>
      <c r="KB11" s="15"/>
      <c r="KC11" s="15"/>
      <c r="KD11" s="16"/>
    </row>
    <row r="12" spans="1:290" s="1" customFormat="1" x14ac:dyDescent="0.25">
      <c r="A12" s="2" t="s">
        <v>27</v>
      </c>
      <c r="B12" s="2" t="s">
        <v>28</v>
      </c>
      <c r="C12" s="2" t="s">
        <v>29</v>
      </c>
      <c r="D12" s="19">
        <v>10193.6</v>
      </c>
      <c r="E12" s="20">
        <v>12742</v>
      </c>
      <c r="F12" s="23" t="s">
        <v>168</v>
      </c>
      <c r="G12" s="26" t="s">
        <v>170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  <c r="IZ12" s="10"/>
      <c r="JA12" s="10"/>
      <c r="JB12" s="10"/>
      <c r="JC12" s="10"/>
      <c r="JD12" s="10"/>
      <c r="JE12" s="10"/>
      <c r="JF12" s="10"/>
      <c r="JG12" s="10"/>
      <c r="JH12" s="10"/>
      <c r="JI12" s="10"/>
      <c r="JJ12" s="10"/>
      <c r="JK12" s="10"/>
      <c r="JL12" s="10"/>
      <c r="JM12" s="10"/>
      <c r="JN12" s="10"/>
      <c r="JO12" s="10"/>
      <c r="JP12" s="10"/>
      <c r="JQ12" s="10"/>
      <c r="JR12" s="10"/>
      <c r="JS12" s="10"/>
      <c r="JT12" s="10"/>
      <c r="JU12" s="10"/>
      <c r="JV12" s="10"/>
      <c r="JW12" s="10"/>
      <c r="JX12" s="10"/>
      <c r="JY12" s="10"/>
      <c r="JZ12" s="10"/>
      <c r="KA12" s="10"/>
      <c r="KB12" s="10"/>
      <c r="KC12" s="10"/>
      <c r="KD12" s="8"/>
    </row>
    <row r="13" spans="1:290" s="1" customFormat="1" x14ac:dyDescent="0.25">
      <c r="A13" s="23">
        <v>32211</v>
      </c>
      <c r="B13" s="2" t="s">
        <v>30</v>
      </c>
      <c r="C13" s="2" t="s">
        <v>31</v>
      </c>
      <c r="D13" s="19">
        <v>5466.6</v>
      </c>
      <c r="E13" s="20">
        <v>6832</v>
      </c>
      <c r="F13" s="23" t="s">
        <v>168</v>
      </c>
      <c r="G13" s="26" t="s">
        <v>170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  <c r="JX13" s="10"/>
      <c r="JY13" s="10"/>
      <c r="JZ13" s="10"/>
      <c r="KA13" s="10"/>
      <c r="KB13" s="10"/>
      <c r="KC13" s="10"/>
      <c r="KD13" s="8"/>
    </row>
    <row r="14" spans="1:290" s="1" customFormat="1" ht="30" customHeight="1" x14ac:dyDescent="0.25">
      <c r="A14" s="23">
        <v>32211</v>
      </c>
      <c r="B14" s="23" t="s">
        <v>175</v>
      </c>
      <c r="C14" s="23" t="s">
        <v>178</v>
      </c>
      <c r="D14" s="19">
        <v>400</v>
      </c>
      <c r="E14" s="20">
        <v>500</v>
      </c>
      <c r="F14" s="23" t="s">
        <v>168</v>
      </c>
      <c r="G14" s="26" t="s">
        <v>170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8"/>
    </row>
    <row r="15" spans="1:290" s="1" customFormat="1" x14ac:dyDescent="0.25">
      <c r="A15" s="2" t="s">
        <v>32</v>
      </c>
      <c r="B15" s="2" t="s">
        <v>33</v>
      </c>
      <c r="C15" s="2" t="s">
        <v>34</v>
      </c>
      <c r="D15" s="19">
        <v>2400</v>
      </c>
      <c r="E15" s="20">
        <v>3000</v>
      </c>
      <c r="F15" s="23" t="s">
        <v>168</v>
      </c>
      <c r="G15" s="26" t="s">
        <v>170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8"/>
    </row>
    <row r="16" spans="1:290" s="1" customFormat="1" ht="30" x14ac:dyDescent="0.25">
      <c r="A16" s="2" t="s">
        <v>35</v>
      </c>
      <c r="B16" s="2" t="s">
        <v>36</v>
      </c>
      <c r="C16" s="2" t="s">
        <v>37</v>
      </c>
      <c r="D16" s="19">
        <v>10593.6</v>
      </c>
      <c r="E16" s="20">
        <v>13242</v>
      </c>
      <c r="F16" s="23" t="s">
        <v>168</v>
      </c>
      <c r="G16" s="26" t="s">
        <v>171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8"/>
    </row>
    <row r="17" spans="1:290" s="1" customFormat="1" ht="28.5" customHeight="1" x14ac:dyDescent="0.25">
      <c r="A17" s="23" t="s">
        <v>176</v>
      </c>
      <c r="B17" s="23" t="s">
        <v>177</v>
      </c>
      <c r="C17" s="23" t="s">
        <v>179</v>
      </c>
      <c r="D17" s="19">
        <v>11180.58</v>
      </c>
      <c r="E17" s="20">
        <v>13975</v>
      </c>
      <c r="F17" s="23" t="s">
        <v>168</v>
      </c>
      <c r="G17" s="26" t="s">
        <v>171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8"/>
    </row>
    <row r="18" spans="1:290" s="1" customFormat="1" ht="30" x14ac:dyDescent="0.25">
      <c r="A18" s="2" t="s">
        <v>38</v>
      </c>
      <c r="B18" s="2" t="s">
        <v>39</v>
      </c>
      <c r="C18" s="2" t="s">
        <v>40</v>
      </c>
      <c r="D18" s="19">
        <v>2967.2</v>
      </c>
      <c r="E18" s="20">
        <v>3709</v>
      </c>
      <c r="F18" s="23" t="s">
        <v>168</v>
      </c>
      <c r="G18" s="26" t="s">
        <v>170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8"/>
    </row>
    <row r="19" spans="1:290" s="12" customFormat="1" x14ac:dyDescent="0.25">
      <c r="A19" s="3" t="s">
        <v>41</v>
      </c>
      <c r="B19" s="3" t="s">
        <v>42</v>
      </c>
      <c r="C19" s="3"/>
      <c r="D19" s="17">
        <f>(D20+D21+D22+D23+D24+D25)</f>
        <v>334241.86</v>
      </c>
      <c r="E19" s="18">
        <f>(E21+E20+E22+E23+E24+E25)</f>
        <v>389000</v>
      </c>
      <c r="F19" s="23"/>
      <c r="G19" s="26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  <c r="IZ19" s="15"/>
      <c r="JA19" s="15"/>
      <c r="JB19" s="15"/>
      <c r="JC19" s="15"/>
      <c r="JD19" s="15"/>
      <c r="JE19" s="15"/>
      <c r="JF19" s="15"/>
      <c r="JG19" s="15"/>
      <c r="JH19" s="15"/>
      <c r="JI19" s="15"/>
      <c r="JJ19" s="15"/>
      <c r="JK19" s="15"/>
      <c r="JL19" s="15"/>
      <c r="JM19" s="15"/>
      <c r="JN19" s="15"/>
      <c r="JO19" s="15"/>
      <c r="JP19" s="15"/>
      <c r="JQ19" s="15"/>
      <c r="JR19" s="15"/>
      <c r="JS19" s="15"/>
      <c r="JT19" s="15"/>
      <c r="JU19" s="15"/>
      <c r="JV19" s="15"/>
      <c r="JW19" s="15"/>
      <c r="JX19" s="15"/>
      <c r="JY19" s="15"/>
      <c r="JZ19" s="15"/>
      <c r="KA19" s="15"/>
      <c r="KB19" s="15"/>
      <c r="KC19" s="15"/>
      <c r="KD19" s="16"/>
    </row>
    <row r="20" spans="1:290" s="1" customFormat="1" x14ac:dyDescent="0.25">
      <c r="A20" s="2" t="s">
        <v>43</v>
      </c>
      <c r="B20" s="2" t="s">
        <v>44</v>
      </c>
      <c r="C20" s="6"/>
      <c r="D20" s="19">
        <v>42721.599999999999</v>
      </c>
      <c r="E20" s="20">
        <v>53402</v>
      </c>
      <c r="F20" s="22"/>
      <c r="G20" s="26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/>
      <c r="JW20" s="10"/>
      <c r="JX20" s="10"/>
      <c r="JY20" s="10"/>
      <c r="JZ20" s="10"/>
      <c r="KA20" s="10"/>
      <c r="KB20" s="10"/>
      <c r="KC20" s="10"/>
      <c r="KD20" s="8"/>
    </row>
    <row r="21" spans="1:290" s="1" customFormat="1" ht="30" x14ac:dyDescent="0.25">
      <c r="A21" s="23" t="s">
        <v>43</v>
      </c>
      <c r="B21" s="2" t="s">
        <v>45</v>
      </c>
      <c r="C21" s="2" t="s">
        <v>173</v>
      </c>
      <c r="D21" s="19">
        <v>55250</v>
      </c>
      <c r="E21" s="20">
        <v>65000</v>
      </c>
      <c r="F21" s="23" t="s">
        <v>169</v>
      </c>
      <c r="G21" s="26" t="s">
        <v>172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10"/>
      <c r="JU21" s="10"/>
      <c r="JV21" s="10"/>
      <c r="JW21" s="10"/>
      <c r="JX21" s="10"/>
      <c r="JY21" s="10"/>
      <c r="JZ21" s="10"/>
      <c r="KA21" s="10"/>
      <c r="KB21" s="10"/>
      <c r="KC21" s="10"/>
      <c r="KD21" s="8"/>
    </row>
    <row r="22" spans="1:290" s="1" customFormat="1" ht="30" x14ac:dyDescent="0.25">
      <c r="A22" s="23" t="s">
        <v>43</v>
      </c>
      <c r="B22" s="2" t="s">
        <v>46</v>
      </c>
      <c r="C22" s="2" t="s">
        <v>174</v>
      </c>
      <c r="D22" s="19">
        <v>47500</v>
      </c>
      <c r="E22" s="20">
        <v>50000</v>
      </c>
      <c r="F22" s="23" t="s">
        <v>168</v>
      </c>
      <c r="G22" s="26" t="s">
        <v>171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  <c r="JX22" s="10"/>
      <c r="JY22" s="10"/>
      <c r="JZ22" s="10"/>
      <c r="KA22" s="10"/>
      <c r="KB22" s="10"/>
      <c r="KC22" s="10"/>
      <c r="KD22" s="8"/>
    </row>
    <row r="23" spans="1:290" s="1" customFormat="1" x14ac:dyDescent="0.25">
      <c r="A23" s="23" t="s">
        <v>43</v>
      </c>
      <c r="B23" s="2" t="s">
        <v>47</v>
      </c>
      <c r="C23" s="2" t="s">
        <v>48</v>
      </c>
      <c r="D23" s="19">
        <v>82650</v>
      </c>
      <c r="E23" s="20">
        <v>95000</v>
      </c>
      <c r="F23" s="23" t="s">
        <v>168</v>
      </c>
      <c r="G23" s="26" t="s">
        <v>171</v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10"/>
      <c r="JG23" s="10"/>
      <c r="JH23" s="10"/>
      <c r="JI23" s="10"/>
      <c r="JJ23" s="10"/>
      <c r="JK23" s="10"/>
      <c r="JL23" s="10"/>
      <c r="JM23" s="10"/>
      <c r="JN23" s="10"/>
      <c r="JO23" s="10"/>
      <c r="JP23" s="10"/>
      <c r="JQ23" s="10"/>
      <c r="JR23" s="10"/>
      <c r="JS23" s="10"/>
      <c r="JT23" s="10"/>
      <c r="JU23" s="10"/>
      <c r="JV23" s="10"/>
      <c r="JW23" s="10"/>
      <c r="JX23" s="10"/>
      <c r="JY23" s="10"/>
      <c r="JZ23" s="10"/>
      <c r="KA23" s="10"/>
      <c r="KB23" s="10"/>
      <c r="KC23" s="10"/>
      <c r="KD23" s="8"/>
    </row>
    <row r="24" spans="1:290" s="1" customFormat="1" ht="30" x14ac:dyDescent="0.25">
      <c r="A24" s="23" t="s">
        <v>43</v>
      </c>
      <c r="B24" s="2" t="s">
        <v>49</v>
      </c>
      <c r="C24" s="2" t="s">
        <v>50</v>
      </c>
      <c r="D24" s="19">
        <v>70120.259999999995</v>
      </c>
      <c r="E24" s="20">
        <v>80598</v>
      </c>
      <c r="F24" s="23" t="s">
        <v>168</v>
      </c>
      <c r="G24" s="26" t="s">
        <v>171</v>
      </c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  <c r="IZ24" s="10"/>
      <c r="JA24" s="10"/>
      <c r="JB24" s="10"/>
      <c r="JC24" s="10"/>
      <c r="JD24" s="10"/>
      <c r="JE24" s="10"/>
      <c r="JF24" s="10"/>
      <c r="JG24" s="10"/>
      <c r="JH24" s="10"/>
      <c r="JI24" s="10"/>
      <c r="JJ24" s="10"/>
      <c r="JK24" s="10"/>
      <c r="JL24" s="10"/>
      <c r="JM24" s="10"/>
      <c r="JN24" s="10"/>
      <c r="JO24" s="10"/>
      <c r="JP24" s="10"/>
      <c r="JQ24" s="10"/>
      <c r="JR24" s="10"/>
      <c r="JS24" s="10"/>
      <c r="JT24" s="10"/>
      <c r="JU24" s="10"/>
      <c r="JV24" s="10"/>
      <c r="JW24" s="10"/>
      <c r="JX24" s="10"/>
      <c r="JY24" s="10"/>
      <c r="JZ24" s="10"/>
      <c r="KA24" s="10"/>
      <c r="KB24" s="10"/>
      <c r="KC24" s="10"/>
      <c r="KD24" s="8"/>
    </row>
    <row r="25" spans="1:290" s="1" customFormat="1" x14ac:dyDescent="0.25">
      <c r="A25" s="23" t="s">
        <v>43</v>
      </c>
      <c r="B25" s="2" t="s">
        <v>51</v>
      </c>
      <c r="C25" s="2" t="s">
        <v>52</v>
      </c>
      <c r="D25" s="19">
        <v>36000</v>
      </c>
      <c r="E25" s="20">
        <v>45000</v>
      </c>
      <c r="F25" s="23" t="s">
        <v>168</v>
      </c>
      <c r="G25" s="26" t="s">
        <v>170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  <c r="IZ25" s="10"/>
      <c r="JA25" s="10"/>
      <c r="JB25" s="10"/>
      <c r="JC25" s="10"/>
      <c r="JD25" s="10"/>
      <c r="JE25" s="10"/>
      <c r="JF25" s="10"/>
      <c r="JG25" s="10"/>
      <c r="JH25" s="10"/>
      <c r="JI25" s="10"/>
      <c r="JJ25" s="10"/>
      <c r="JK25" s="10"/>
      <c r="JL25" s="10"/>
      <c r="JM25" s="10"/>
      <c r="JN25" s="10"/>
      <c r="JO25" s="10"/>
      <c r="JP25" s="10"/>
      <c r="JQ25" s="10"/>
      <c r="JR25" s="10"/>
      <c r="JS25" s="10"/>
      <c r="JT25" s="10"/>
      <c r="JU25" s="10"/>
      <c r="JV25" s="10"/>
      <c r="JW25" s="10"/>
      <c r="JX25" s="10"/>
      <c r="JY25" s="10"/>
      <c r="JZ25" s="10"/>
      <c r="KA25" s="10"/>
      <c r="KB25" s="10"/>
      <c r="KC25" s="10"/>
      <c r="KD25" s="8"/>
    </row>
    <row r="26" spans="1:290" s="12" customFormat="1" x14ac:dyDescent="0.25">
      <c r="A26" s="3" t="s">
        <v>53</v>
      </c>
      <c r="B26" s="3" t="s">
        <v>54</v>
      </c>
      <c r="C26" s="3"/>
      <c r="D26" s="17">
        <f>D27+D29+D28</f>
        <v>220015</v>
      </c>
      <c r="E26" s="18">
        <f>(E27+E28+E29)</f>
        <v>265000</v>
      </c>
      <c r="F26" s="23"/>
      <c r="G26" s="26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  <c r="IX26" s="15"/>
      <c r="IY26" s="15"/>
      <c r="IZ26" s="15"/>
      <c r="JA26" s="15"/>
      <c r="JB26" s="15"/>
      <c r="JC26" s="15"/>
      <c r="JD26" s="15"/>
      <c r="JE26" s="15"/>
      <c r="JF26" s="15"/>
      <c r="JG26" s="15"/>
      <c r="JH26" s="15"/>
      <c r="JI26" s="15"/>
      <c r="JJ26" s="15"/>
      <c r="JK26" s="15"/>
      <c r="JL26" s="15"/>
      <c r="JM26" s="15"/>
      <c r="JN26" s="15"/>
      <c r="JO26" s="15"/>
      <c r="JP26" s="15"/>
      <c r="JQ26" s="15"/>
      <c r="JR26" s="15"/>
      <c r="JS26" s="15"/>
      <c r="JT26" s="15"/>
      <c r="JU26" s="15"/>
      <c r="JV26" s="15"/>
      <c r="JW26" s="15"/>
      <c r="JX26" s="15"/>
      <c r="JY26" s="15"/>
      <c r="JZ26" s="15"/>
      <c r="KA26" s="15"/>
      <c r="KB26" s="15"/>
      <c r="KC26" s="15"/>
      <c r="KD26" s="16"/>
    </row>
    <row r="27" spans="1:290" s="1" customFormat="1" x14ac:dyDescent="0.25">
      <c r="A27" s="2" t="s">
        <v>55</v>
      </c>
      <c r="B27" s="2" t="s">
        <v>56</v>
      </c>
      <c r="C27" s="2" t="s">
        <v>207</v>
      </c>
      <c r="D27" s="19">
        <v>99615</v>
      </c>
      <c r="E27" s="20">
        <v>114500</v>
      </c>
      <c r="F27" s="23" t="s">
        <v>169</v>
      </c>
      <c r="G27" s="26" t="s">
        <v>172</v>
      </c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  <c r="IZ27" s="10"/>
      <c r="JA27" s="10"/>
      <c r="JB27" s="10"/>
      <c r="JC27" s="10"/>
      <c r="JD27" s="10"/>
      <c r="JE27" s="10"/>
      <c r="JF27" s="10"/>
      <c r="JG27" s="10"/>
      <c r="JH27" s="10"/>
      <c r="JI27" s="10"/>
      <c r="JJ27" s="10"/>
      <c r="JK27" s="10"/>
      <c r="JL27" s="10"/>
      <c r="JM27" s="10"/>
      <c r="JN27" s="10"/>
      <c r="JO27" s="10"/>
      <c r="JP27" s="10"/>
      <c r="JQ27" s="10"/>
      <c r="JR27" s="10"/>
      <c r="JS27" s="10"/>
      <c r="JT27" s="10"/>
      <c r="JU27" s="10"/>
      <c r="JV27" s="10"/>
      <c r="JW27" s="10"/>
      <c r="JX27" s="10"/>
      <c r="JY27" s="10"/>
      <c r="JZ27" s="10"/>
      <c r="KA27" s="10"/>
      <c r="KB27" s="10"/>
      <c r="KC27" s="10"/>
      <c r="KD27" s="8"/>
    </row>
    <row r="28" spans="1:290" s="1" customFormat="1" x14ac:dyDescent="0.25">
      <c r="A28" s="23" t="s">
        <v>180</v>
      </c>
      <c r="B28" s="23" t="s">
        <v>181</v>
      </c>
      <c r="C28" s="23" t="s">
        <v>182</v>
      </c>
      <c r="D28" s="19">
        <v>400</v>
      </c>
      <c r="E28" s="20">
        <v>500</v>
      </c>
      <c r="F28" s="23" t="s">
        <v>168</v>
      </c>
      <c r="G28" s="26" t="s">
        <v>170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  <c r="JE28" s="10"/>
      <c r="JF28" s="10"/>
      <c r="JG28" s="10"/>
      <c r="JH28" s="10"/>
      <c r="JI28" s="10"/>
      <c r="JJ28" s="10"/>
      <c r="JK28" s="10"/>
      <c r="JL28" s="10"/>
      <c r="JM28" s="10"/>
      <c r="JN28" s="10"/>
      <c r="JO28" s="10"/>
      <c r="JP28" s="10"/>
      <c r="JQ28" s="10"/>
      <c r="JR28" s="10"/>
      <c r="JS28" s="10"/>
      <c r="JT28" s="10"/>
      <c r="JU28" s="10"/>
      <c r="JV28" s="10"/>
      <c r="JW28" s="10"/>
      <c r="JX28" s="10"/>
      <c r="JY28" s="10"/>
      <c r="JZ28" s="10"/>
      <c r="KA28" s="10"/>
      <c r="KB28" s="10"/>
      <c r="KC28" s="10"/>
      <c r="KD28" s="8"/>
    </row>
    <row r="29" spans="1:290" s="1" customFormat="1" x14ac:dyDescent="0.25">
      <c r="A29" s="23">
        <v>32235</v>
      </c>
      <c r="B29" s="2" t="s">
        <v>57</v>
      </c>
      <c r="C29" s="2" t="s">
        <v>58</v>
      </c>
      <c r="D29" s="19">
        <v>120000</v>
      </c>
      <c r="E29" s="20">
        <v>150000</v>
      </c>
      <c r="F29" s="23" t="s">
        <v>169</v>
      </c>
      <c r="G29" s="26" t="s">
        <v>172</v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  <c r="JD29" s="10"/>
      <c r="JE29" s="10"/>
      <c r="JF29" s="10"/>
      <c r="JG29" s="10"/>
      <c r="JH29" s="10"/>
      <c r="JI29" s="10"/>
      <c r="JJ29" s="10"/>
      <c r="JK29" s="10"/>
      <c r="JL29" s="10"/>
      <c r="JM29" s="10"/>
      <c r="JN29" s="10"/>
      <c r="JO29" s="10"/>
      <c r="JP29" s="10"/>
      <c r="JQ29" s="10"/>
      <c r="JR29" s="10"/>
      <c r="JS29" s="10"/>
      <c r="JT29" s="10"/>
      <c r="JU29" s="10"/>
      <c r="JV29" s="10"/>
      <c r="JW29" s="10"/>
      <c r="JX29" s="10"/>
      <c r="JY29" s="10"/>
      <c r="JZ29" s="10"/>
      <c r="KA29" s="10"/>
      <c r="KB29" s="10"/>
      <c r="KC29" s="10"/>
      <c r="KD29" s="8"/>
    </row>
    <row r="30" spans="1:290" s="12" customFormat="1" ht="30" x14ac:dyDescent="0.25">
      <c r="A30" s="3" t="s">
        <v>59</v>
      </c>
      <c r="B30" s="3" t="s">
        <v>60</v>
      </c>
      <c r="C30" s="3"/>
      <c r="D30" s="17">
        <f>D31+D32+D33</f>
        <v>12250</v>
      </c>
      <c r="E30" s="18">
        <f>(E31+E32+E33)</f>
        <v>15000</v>
      </c>
      <c r="F30" s="23"/>
      <c r="G30" s="26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  <c r="IW30" s="15"/>
      <c r="IX30" s="15"/>
      <c r="IY30" s="15"/>
      <c r="IZ30" s="15"/>
      <c r="JA30" s="15"/>
      <c r="JB30" s="15"/>
      <c r="JC30" s="15"/>
      <c r="JD30" s="15"/>
      <c r="JE30" s="15"/>
      <c r="JF30" s="15"/>
      <c r="JG30" s="15"/>
      <c r="JH30" s="15"/>
      <c r="JI30" s="15"/>
      <c r="JJ30" s="15"/>
      <c r="JK30" s="15"/>
      <c r="JL30" s="15"/>
      <c r="JM30" s="15"/>
      <c r="JN30" s="15"/>
      <c r="JO30" s="15"/>
      <c r="JP30" s="15"/>
      <c r="JQ30" s="15"/>
      <c r="JR30" s="15"/>
      <c r="JS30" s="15"/>
      <c r="JT30" s="15"/>
      <c r="JU30" s="15"/>
      <c r="JV30" s="15"/>
      <c r="JW30" s="15"/>
      <c r="JX30" s="15"/>
      <c r="JY30" s="15"/>
      <c r="JZ30" s="15"/>
      <c r="KA30" s="15"/>
      <c r="KB30" s="15"/>
      <c r="KC30" s="15"/>
      <c r="KD30" s="16"/>
    </row>
    <row r="31" spans="1:290" s="1" customFormat="1" ht="45" x14ac:dyDescent="0.25">
      <c r="A31" s="2" t="s">
        <v>61</v>
      </c>
      <c r="B31" s="2" t="s">
        <v>62</v>
      </c>
      <c r="C31" s="6" t="s">
        <v>83</v>
      </c>
      <c r="D31" s="19">
        <v>4250</v>
      </c>
      <c r="E31" s="20">
        <v>5000</v>
      </c>
      <c r="F31" s="23" t="s">
        <v>168</v>
      </c>
      <c r="G31" s="26" t="s">
        <v>170</v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  <c r="IZ31" s="10"/>
      <c r="JA31" s="10"/>
      <c r="JB31" s="10"/>
      <c r="JC31" s="10"/>
      <c r="JD31" s="10"/>
      <c r="JE31" s="10"/>
      <c r="JF31" s="10"/>
      <c r="JG31" s="10"/>
      <c r="JH31" s="10"/>
      <c r="JI31" s="10"/>
      <c r="JJ31" s="10"/>
      <c r="JK31" s="10"/>
      <c r="JL31" s="10"/>
      <c r="JM31" s="10"/>
      <c r="JN31" s="10"/>
      <c r="JO31" s="10"/>
      <c r="JP31" s="10"/>
      <c r="JQ31" s="10"/>
      <c r="JR31" s="10"/>
      <c r="JS31" s="10"/>
      <c r="JT31" s="10"/>
      <c r="JU31" s="10"/>
      <c r="JV31" s="10"/>
      <c r="JW31" s="10"/>
      <c r="JX31" s="10"/>
      <c r="JY31" s="10"/>
      <c r="JZ31" s="10"/>
      <c r="KA31" s="10"/>
      <c r="KB31" s="10"/>
      <c r="KC31" s="10"/>
      <c r="KD31" s="8"/>
    </row>
    <row r="32" spans="1:290" s="1" customFormat="1" ht="45" x14ac:dyDescent="0.25">
      <c r="A32" s="2" t="s">
        <v>63</v>
      </c>
      <c r="B32" s="2" t="s">
        <v>64</v>
      </c>
      <c r="C32" s="2" t="s">
        <v>65</v>
      </c>
      <c r="D32" s="19">
        <v>4000</v>
      </c>
      <c r="E32" s="20">
        <v>5000</v>
      </c>
      <c r="F32" s="23" t="s">
        <v>168</v>
      </c>
      <c r="G32" s="26" t="s">
        <v>170</v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  <c r="IZ32" s="10"/>
      <c r="JA32" s="10"/>
      <c r="JB32" s="10"/>
      <c r="JC32" s="10"/>
      <c r="JD32" s="10"/>
      <c r="JE32" s="10"/>
      <c r="JF32" s="10"/>
      <c r="JG32" s="10"/>
      <c r="JH32" s="10"/>
      <c r="JI32" s="10"/>
      <c r="JJ32" s="10"/>
      <c r="JK32" s="10"/>
      <c r="JL32" s="10"/>
      <c r="JM32" s="10"/>
      <c r="JN32" s="10"/>
      <c r="JO32" s="10"/>
      <c r="JP32" s="10"/>
      <c r="JQ32" s="10"/>
      <c r="JR32" s="10"/>
      <c r="JS32" s="10"/>
      <c r="JT32" s="10"/>
      <c r="JU32" s="10"/>
      <c r="JV32" s="10"/>
      <c r="JW32" s="10"/>
      <c r="JX32" s="10"/>
      <c r="JY32" s="10"/>
      <c r="JZ32" s="10"/>
      <c r="KA32" s="10"/>
      <c r="KB32" s="10"/>
      <c r="KC32" s="10"/>
      <c r="KD32" s="8"/>
    </row>
    <row r="33" spans="1:290" s="1" customFormat="1" ht="30" x14ac:dyDescent="0.25">
      <c r="A33" s="23" t="s">
        <v>183</v>
      </c>
      <c r="B33" s="23" t="s">
        <v>184</v>
      </c>
      <c r="C33" s="23" t="s">
        <v>65</v>
      </c>
      <c r="D33" s="19">
        <v>4000</v>
      </c>
      <c r="E33" s="20">
        <v>5000</v>
      </c>
      <c r="F33" s="23" t="s">
        <v>168</v>
      </c>
      <c r="G33" s="26" t="s">
        <v>170</v>
      </c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  <c r="IZ33" s="10"/>
      <c r="JA33" s="10"/>
      <c r="JB33" s="10"/>
      <c r="JC33" s="10"/>
      <c r="JD33" s="10"/>
      <c r="JE33" s="10"/>
      <c r="JF33" s="10"/>
      <c r="JG33" s="10"/>
      <c r="JH33" s="10"/>
      <c r="JI33" s="10"/>
      <c r="JJ33" s="10"/>
      <c r="JK33" s="10"/>
      <c r="JL33" s="10"/>
      <c r="JM33" s="10"/>
      <c r="JN33" s="10"/>
      <c r="JO33" s="10"/>
      <c r="JP33" s="10"/>
      <c r="JQ33" s="10"/>
      <c r="JR33" s="10"/>
      <c r="JS33" s="10"/>
      <c r="JT33" s="10"/>
      <c r="JU33" s="10"/>
      <c r="JV33" s="10"/>
      <c r="JW33" s="10"/>
      <c r="JX33" s="10"/>
      <c r="JY33" s="10"/>
      <c r="JZ33" s="10"/>
      <c r="KA33" s="10"/>
      <c r="KB33" s="10"/>
      <c r="KC33" s="10"/>
      <c r="KD33" s="8"/>
    </row>
    <row r="34" spans="1:290" s="12" customFormat="1" x14ac:dyDescent="0.25">
      <c r="A34" s="3" t="s">
        <v>66</v>
      </c>
      <c r="B34" s="3" t="s">
        <v>67</v>
      </c>
      <c r="C34" s="3"/>
      <c r="D34" s="17">
        <f>D35</f>
        <v>11200</v>
      </c>
      <c r="E34" s="18">
        <v>14000</v>
      </c>
      <c r="F34" s="23"/>
      <c r="G34" s="26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  <c r="IW34" s="15"/>
      <c r="IX34" s="15"/>
      <c r="IY34" s="15"/>
      <c r="IZ34" s="15"/>
      <c r="JA34" s="15"/>
      <c r="JB34" s="15"/>
      <c r="JC34" s="15"/>
      <c r="JD34" s="15"/>
      <c r="JE34" s="15"/>
      <c r="JF34" s="15"/>
      <c r="JG34" s="15"/>
      <c r="JH34" s="15"/>
      <c r="JI34" s="15"/>
      <c r="JJ34" s="15"/>
      <c r="JK34" s="15"/>
      <c r="JL34" s="15"/>
      <c r="JM34" s="15"/>
      <c r="JN34" s="15"/>
      <c r="JO34" s="15"/>
      <c r="JP34" s="15"/>
      <c r="JQ34" s="15"/>
      <c r="JR34" s="15"/>
      <c r="JS34" s="15"/>
      <c r="JT34" s="15"/>
      <c r="JU34" s="15"/>
      <c r="JV34" s="15"/>
      <c r="JW34" s="15"/>
      <c r="JX34" s="15"/>
      <c r="JY34" s="15"/>
      <c r="JZ34" s="15"/>
      <c r="KA34" s="15"/>
      <c r="KB34" s="15"/>
      <c r="KC34" s="15"/>
      <c r="KD34" s="16"/>
    </row>
    <row r="35" spans="1:290" s="1" customFormat="1" x14ac:dyDescent="0.25">
      <c r="A35" s="2" t="s">
        <v>68</v>
      </c>
      <c r="B35" s="2" t="s">
        <v>69</v>
      </c>
      <c r="C35" s="6" t="s">
        <v>198</v>
      </c>
      <c r="D35" s="19">
        <v>11200</v>
      </c>
      <c r="E35" s="20">
        <v>14000</v>
      </c>
      <c r="F35" s="23" t="s">
        <v>168</v>
      </c>
      <c r="G35" s="26" t="s">
        <v>170</v>
      </c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  <c r="IW35" s="10"/>
      <c r="IX35" s="10"/>
      <c r="IY35" s="10"/>
      <c r="IZ35" s="10"/>
      <c r="JA35" s="10"/>
      <c r="JB35" s="10"/>
      <c r="JC35" s="10"/>
      <c r="JD35" s="10"/>
      <c r="JE35" s="10"/>
      <c r="JF35" s="10"/>
      <c r="JG35" s="10"/>
      <c r="JH35" s="10"/>
      <c r="JI35" s="10"/>
      <c r="JJ35" s="10"/>
      <c r="JK35" s="10"/>
      <c r="JL35" s="10"/>
      <c r="JM35" s="10"/>
      <c r="JN35" s="10"/>
      <c r="JO35" s="10"/>
      <c r="JP35" s="10"/>
      <c r="JQ35" s="10"/>
      <c r="JR35" s="10"/>
      <c r="JS35" s="10"/>
      <c r="JT35" s="10"/>
      <c r="JU35" s="10"/>
      <c r="JV35" s="10"/>
      <c r="JW35" s="10"/>
      <c r="JX35" s="10"/>
      <c r="JY35" s="10"/>
      <c r="JZ35" s="10"/>
      <c r="KA35" s="10"/>
      <c r="KB35" s="10"/>
      <c r="KC35" s="10"/>
      <c r="KD35" s="8"/>
    </row>
    <row r="36" spans="1:290" s="12" customFormat="1" x14ac:dyDescent="0.25">
      <c r="A36" s="3" t="s">
        <v>70</v>
      </c>
      <c r="B36" s="3" t="s">
        <v>71</v>
      </c>
      <c r="C36" s="3"/>
      <c r="D36" s="17">
        <f>D37+D41+D44+D47+D55+D58+D61+D53</f>
        <v>229350.39999999999</v>
      </c>
      <c r="E36" s="18">
        <f>E37+E41+E44+E47+E53+E55+E58+E61</f>
        <v>348000</v>
      </c>
      <c r="F36" s="23"/>
      <c r="G36" s="26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  <c r="IW36" s="15"/>
      <c r="IX36" s="15"/>
      <c r="IY36" s="15"/>
      <c r="IZ36" s="15"/>
      <c r="JA36" s="15"/>
      <c r="JB36" s="15"/>
      <c r="JC36" s="15"/>
      <c r="JD36" s="15"/>
      <c r="JE36" s="15"/>
      <c r="JF36" s="15"/>
      <c r="JG36" s="15"/>
      <c r="JH36" s="15"/>
      <c r="JI36" s="15"/>
      <c r="JJ36" s="15"/>
      <c r="JK36" s="15"/>
      <c r="JL36" s="15"/>
      <c r="JM36" s="15"/>
      <c r="JN36" s="15"/>
      <c r="JO36" s="15"/>
      <c r="JP36" s="15"/>
      <c r="JQ36" s="15"/>
      <c r="JR36" s="15"/>
      <c r="JS36" s="15"/>
      <c r="JT36" s="15"/>
      <c r="JU36" s="15"/>
      <c r="JV36" s="15"/>
      <c r="JW36" s="15"/>
      <c r="JX36" s="15"/>
      <c r="JY36" s="15"/>
      <c r="JZ36" s="15"/>
      <c r="KA36" s="15"/>
      <c r="KB36" s="15"/>
      <c r="KC36" s="15"/>
      <c r="KD36" s="16"/>
    </row>
    <row r="37" spans="1:290" s="12" customFormat="1" x14ac:dyDescent="0.25">
      <c r="A37" s="3" t="s">
        <v>72</v>
      </c>
      <c r="B37" s="3" t="s">
        <v>73</v>
      </c>
      <c r="C37" s="3"/>
      <c r="D37" s="17">
        <f>D38+D39+D40</f>
        <v>20000</v>
      </c>
      <c r="E37" s="18">
        <f>E38+E39+E40</f>
        <v>25000</v>
      </c>
      <c r="F37" s="23"/>
      <c r="G37" s="26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  <c r="IW37" s="15"/>
      <c r="IX37" s="15"/>
      <c r="IY37" s="15"/>
      <c r="IZ37" s="15"/>
      <c r="JA37" s="15"/>
      <c r="JB37" s="15"/>
      <c r="JC37" s="15"/>
      <c r="JD37" s="15"/>
      <c r="JE37" s="15"/>
      <c r="JF37" s="15"/>
      <c r="JG37" s="15"/>
      <c r="JH37" s="15"/>
      <c r="JI37" s="15"/>
      <c r="JJ37" s="15"/>
      <c r="JK37" s="15"/>
      <c r="JL37" s="15"/>
      <c r="JM37" s="15"/>
      <c r="JN37" s="15"/>
      <c r="JO37" s="15"/>
      <c r="JP37" s="15"/>
      <c r="JQ37" s="15"/>
      <c r="JR37" s="15"/>
      <c r="JS37" s="15"/>
      <c r="JT37" s="15"/>
      <c r="JU37" s="15"/>
      <c r="JV37" s="15"/>
      <c r="JW37" s="15"/>
      <c r="JX37" s="15"/>
      <c r="JY37" s="15"/>
      <c r="JZ37" s="15"/>
      <c r="KA37" s="15"/>
      <c r="KB37" s="15"/>
      <c r="KC37" s="15"/>
      <c r="KD37" s="16"/>
    </row>
    <row r="38" spans="1:290" s="1" customFormat="1" x14ac:dyDescent="0.25">
      <c r="A38" s="2" t="s">
        <v>74</v>
      </c>
      <c r="B38" s="2" t="s">
        <v>75</v>
      </c>
      <c r="C38" s="2" t="s">
        <v>76</v>
      </c>
      <c r="D38" s="19">
        <v>3200</v>
      </c>
      <c r="E38" s="20">
        <v>4000</v>
      </c>
      <c r="F38" s="23" t="s">
        <v>169</v>
      </c>
      <c r="G38" s="26" t="s">
        <v>172</v>
      </c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  <c r="IW38" s="10"/>
      <c r="IX38" s="10"/>
      <c r="IY38" s="10"/>
      <c r="IZ38" s="10"/>
      <c r="JA38" s="10"/>
      <c r="JB38" s="10"/>
      <c r="JC38" s="10"/>
      <c r="JD38" s="10"/>
      <c r="JE38" s="10"/>
      <c r="JF38" s="10"/>
      <c r="JG38" s="10"/>
      <c r="JH38" s="10"/>
      <c r="JI38" s="10"/>
      <c r="JJ38" s="10"/>
      <c r="JK38" s="10"/>
      <c r="JL38" s="10"/>
      <c r="JM38" s="10"/>
      <c r="JN38" s="10"/>
      <c r="JO38" s="10"/>
      <c r="JP38" s="10"/>
      <c r="JQ38" s="10"/>
      <c r="JR38" s="10"/>
      <c r="JS38" s="10"/>
      <c r="JT38" s="10"/>
      <c r="JU38" s="10"/>
      <c r="JV38" s="10"/>
      <c r="JW38" s="10"/>
      <c r="JX38" s="10"/>
      <c r="JY38" s="10"/>
      <c r="JZ38" s="10"/>
      <c r="KA38" s="10"/>
      <c r="KB38" s="10"/>
      <c r="KC38" s="10"/>
      <c r="KD38" s="8"/>
    </row>
    <row r="39" spans="1:290" s="1" customFormat="1" x14ac:dyDescent="0.25">
      <c r="A39" s="29">
        <v>32313</v>
      </c>
      <c r="B39" s="23" t="s">
        <v>77</v>
      </c>
      <c r="C39" s="23" t="s">
        <v>78</v>
      </c>
      <c r="D39" s="19">
        <v>1600</v>
      </c>
      <c r="E39" s="20">
        <v>2000</v>
      </c>
      <c r="F39" s="23" t="s">
        <v>169</v>
      </c>
      <c r="G39" s="26" t="s">
        <v>172</v>
      </c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  <c r="IW39" s="10"/>
      <c r="IX39" s="10"/>
      <c r="IY39" s="10"/>
      <c r="IZ39" s="10"/>
      <c r="JA39" s="10"/>
      <c r="JB39" s="10"/>
      <c r="JC39" s="10"/>
      <c r="JD39" s="10"/>
      <c r="JE39" s="10"/>
      <c r="JF39" s="10"/>
      <c r="JG39" s="10"/>
      <c r="JH39" s="10"/>
      <c r="JI39" s="10"/>
      <c r="JJ39" s="10"/>
      <c r="JK39" s="10"/>
      <c r="JL39" s="10"/>
      <c r="JM39" s="10"/>
      <c r="JN39" s="10"/>
      <c r="JO39" s="10"/>
      <c r="JP39" s="10"/>
      <c r="JQ39" s="10"/>
      <c r="JR39" s="10"/>
      <c r="JS39" s="10"/>
      <c r="JT39" s="10"/>
      <c r="JU39" s="10"/>
      <c r="JV39" s="10"/>
      <c r="JW39" s="10"/>
      <c r="JX39" s="10"/>
      <c r="JY39" s="10"/>
      <c r="JZ39" s="10"/>
      <c r="KA39" s="10"/>
      <c r="KB39" s="10"/>
      <c r="KC39" s="10"/>
      <c r="KD39" s="8"/>
    </row>
    <row r="40" spans="1:290" s="1" customFormat="1" x14ac:dyDescent="0.25">
      <c r="A40" s="29">
        <v>32319</v>
      </c>
      <c r="B40" s="2" t="s">
        <v>197</v>
      </c>
      <c r="C40" s="2" t="s">
        <v>201</v>
      </c>
      <c r="D40" s="19">
        <v>15200</v>
      </c>
      <c r="E40" s="20">
        <v>19000</v>
      </c>
      <c r="F40" s="23" t="s">
        <v>168</v>
      </c>
      <c r="G40" s="26" t="s">
        <v>171</v>
      </c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  <c r="IW40" s="10"/>
      <c r="IX40" s="10"/>
      <c r="IY40" s="10"/>
      <c r="IZ40" s="10"/>
      <c r="JA40" s="10"/>
      <c r="JB40" s="10"/>
      <c r="JC40" s="10"/>
      <c r="JD40" s="10"/>
      <c r="JE40" s="10"/>
      <c r="JF40" s="10"/>
      <c r="JG40" s="10"/>
      <c r="JH40" s="10"/>
      <c r="JI40" s="10"/>
      <c r="JJ40" s="10"/>
      <c r="JK40" s="10"/>
      <c r="JL40" s="10"/>
      <c r="JM40" s="10"/>
      <c r="JN40" s="10"/>
      <c r="JO40" s="10"/>
      <c r="JP40" s="10"/>
      <c r="JQ40" s="10"/>
      <c r="JR40" s="10"/>
      <c r="JS40" s="10"/>
      <c r="JT40" s="10"/>
      <c r="JU40" s="10"/>
      <c r="JV40" s="10"/>
      <c r="JW40" s="10"/>
      <c r="JX40" s="10"/>
      <c r="JY40" s="10"/>
      <c r="JZ40" s="10"/>
      <c r="KA40" s="10"/>
      <c r="KB40" s="10"/>
      <c r="KC40" s="10"/>
      <c r="KD40" s="8"/>
    </row>
    <row r="41" spans="1:290" s="12" customFormat="1" ht="30" x14ac:dyDescent="0.25">
      <c r="A41" s="3" t="s">
        <v>79</v>
      </c>
      <c r="B41" s="3" t="s">
        <v>80</v>
      </c>
      <c r="C41" s="3"/>
      <c r="D41" s="17">
        <f>D42+D43</f>
        <v>65200</v>
      </c>
      <c r="E41" s="18">
        <f>E42+E43</f>
        <v>149000</v>
      </c>
      <c r="F41" s="23"/>
      <c r="G41" s="26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/>
      <c r="IW41" s="15"/>
      <c r="IX41" s="15"/>
      <c r="IY41" s="15"/>
      <c r="IZ41" s="15"/>
      <c r="JA41" s="15"/>
      <c r="JB41" s="15"/>
      <c r="JC41" s="15"/>
      <c r="JD41" s="15"/>
      <c r="JE41" s="15"/>
      <c r="JF41" s="15"/>
      <c r="JG41" s="15"/>
      <c r="JH41" s="15"/>
      <c r="JI41" s="15"/>
      <c r="JJ41" s="15"/>
      <c r="JK41" s="15"/>
      <c r="JL41" s="15"/>
      <c r="JM41" s="15"/>
      <c r="JN41" s="15"/>
      <c r="JO41" s="15"/>
      <c r="JP41" s="15"/>
      <c r="JQ41" s="15"/>
      <c r="JR41" s="15"/>
      <c r="JS41" s="15"/>
      <c r="JT41" s="15"/>
      <c r="JU41" s="15"/>
      <c r="JV41" s="15"/>
      <c r="JW41" s="15"/>
      <c r="JX41" s="15"/>
      <c r="JY41" s="15"/>
      <c r="JZ41" s="15"/>
      <c r="KA41" s="15"/>
      <c r="KB41" s="15"/>
      <c r="KC41" s="15"/>
      <c r="KD41" s="16"/>
    </row>
    <row r="42" spans="1:290" s="1" customFormat="1" ht="30" x14ac:dyDescent="0.25">
      <c r="A42" s="2" t="s">
        <v>81</v>
      </c>
      <c r="B42" s="2" t="s">
        <v>82</v>
      </c>
      <c r="C42" s="2" t="s">
        <v>83</v>
      </c>
      <c r="D42" s="19">
        <v>6000</v>
      </c>
      <c r="E42" s="20">
        <v>75000</v>
      </c>
      <c r="F42" s="23" t="s">
        <v>168</v>
      </c>
      <c r="G42" s="26" t="s">
        <v>170</v>
      </c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  <c r="IW42" s="10"/>
      <c r="IX42" s="10"/>
      <c r="IY42" s="10"/>
      <c r="IZ42" s="10"/>
      <c r="JA42" s="10"/>
      <c r="JB42" s="10"/>
      <c r="JC42" s="10"/>
      <c r="JD42" s="10"/>
      <c r="JE42" s="10"/>
      <c r="JF42" s="10"/>
      <c r="JG42" s="10"/>
      <c r="JH42" s="10"/>
      <c r="JI42" s="10"/>
      <c r="JJ42" s="10"/>
      <c r="JK42" s="10"/>
      <c r="JL42" s="10"/>
      <c r="JM42" s="10"/>
      <c r="JN42" s="10"/>
      <c r="JO42" s="10"/>
      <c r="JP42" s="10"/>
      <c r="JQ42" s="10"/>
      <c r="JR42" s="10"/>
      <c r="JS42" s="10"/>
      <c r="JT42" s="10"/>
      <c r="JU42" s="10"/>
      <c r="JV42" s="10"/>
      <c r="JW42" s="10"/>
      <c r="JX42" s="10"/>
      <c r="JY42" s="10"/>
      <c r="JZ42" s="10"/>
      <c r="KA42" s="10"/>
      <c r="KB42" s="10"/>
      <c r="KC42" s="10"/>
      <c r="KD42" s="8"/>
    </row>
    <row r="43" spans="1:290" s="1" customFormat="1" ht="30" x14ac:dyDescent="0.25">
      <c r="A43" s="2" t="s">
        <v>84</v>
      </c>
      <c r="B43" s="2" t="s">
        <v>85</v>
      </c>
      <c r="C43" s="2" t="s">
        <v>86</v>
      </c>
      <c r="D43" s="19">
        <v>59200</v>
      </c>
      <c r="E43" s="20">
        <v>74000</v>
      </c>
      <c r="F43" s="23" t="s">
        <v>168</v>
      </c>
      <c r="G43" s="26" t="s">
        <v>170</v>
      </c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  <c r="IW43" s="10"/>
      <c r="IX43" s="10"/>
      <c r="IY43" s="10"/>
      <c r="IZ43" s="10"/>
      <c r="JA43" s="10"/>
      <c r="JB43" s="10"/>
      <c r="JC43" s="10"/>
      <c r="JD43" s="10"/>
      <c r="JE43" s="10"/>
      <c r="JF43" s="10"/>
      <c r="JG43" s="10"/>
      <c r="JH43" s="10"/>
      <c r="JI43" s="10"/>
      <c r="JJ43" s="10"/>
      <c r="JK43" s="10"/>
      <c r="JL43" s="10"/>
      <c r="JM43" s="10"/>
      <c r="JN43" s="10"/>
      <c r="JO43" s="10"/>
      <c r="JP43" s="10"/>
      <c r="JQ43" s="10"/>
      <c r="JR43" s="10"/>
      <c r="JS43" s="10"/>
      <c r="JT43" s="10"/>
      <c r="JU43" s="10"/>
      <c r="JV43" s="10"/>
      <c r="JW43" s="10"/>
      <c r="JX43" s="10"/>
      <c r="JY43" s="10"/>
      <c r="JZ43" s="10"/>
      <c r="KA43" s="10"/>
      <c r="KB43" s="10"/>
      <c r="KC43" s="10"/>
      <c r="KD43" s="8"/>
    </row>
    <row r="44" spans="1:290" s="12" customFormat="1" x14ac:dyDescent="0.25">
      <c r="A44" s="3" t="s">
        <v>87</v>
      </c>
      <c r="B44" s="3" t="s">
        <v>88</v>
      </c>
      <c r="C44" s="3"/>
      <c r="D44" s="17">
        <f>D45+D46</f>
        <v>1600</v>
      </c>
      <c r="E44" s="18">
        <f>(E45+E46)</f>
        <v>2000</v>
      </c>
      <c r="F44" s="23"/>
      <c r="G44" s="26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  <c r="IW44" s="15"/>
      <c r="IX44" s="15"/>
      <c r="IY44" s="15"/>
      <c r="IZ44" s="15"/>
      <c r="JA44" s="15"/>
      <c r="JB44" s="15"/>
      <c r="JC44" s="15"/>
      <c r="JD44" s="15"/>
      <c r="JE44" s="15"/>
      <c r="JF44" s="15"/>
      <c r="JG44" s="15"/>
      <c r="JH44" s="15"/>
      <c r="JI44" s="15"/>
      <c r="JJ44" s="15"/>
      <c r="JK44" s="15"/>
      <c r="JL44" s="15"/>
      <c r="JM44" s="15"/>
      <c r="JN44" s="15"/>
      <c r="JO44" s="15"/>
      <c r="JP44" s="15"/>
      <c r="JQ44" s="15"/>
      <c r="JR44" s="15"/>
      <c r="JS44" s="15"/>
      <c r="JT44" s="15"/>
      <c r="JU44" s="15"/>
      <c r="JV44" s="15"/>
      <c r="JW44" s="15"/>
      <c r="JX44" s="15"/>
      <c r="JY44" s="15"/>
      <c r="JZ44" s="15"/>
      <c r="KA44" s="15"/>
      <c r="KB44" s="15"/>
      <c r="KC44" s="15"/>
      <c r="KD44" s="16"/>
    </row>
    <row r="45" spans="1:290" s="1" customFormat="1" x14ac:dyDescent="0.25">
      <c r="A45" s="2" t="s">
        <v>89</v>
      </c>
      <c r="B45" s="2" t="s">
        <v>90</v>
      </c>
      <c r="C45" s="2" t="s">
        <v>91</v>
      </c>
      <c r="D45" s="19">
        <v>1200</v>
      </c>
      <c r="E45" s="20">
        <v>1500</v>
      </c>
      <c r="F45" s="23" t="s">
        <v>168</v>
      </c>
      <c r="G45" s="26" t="s">
        <v>171</v>
      </c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  <c r="IW45" s="10"/>
      <c r="IX45" s="10"/>
      <c r="IY45" s="10"/>
      <c r="IZ45" s="10"/>
      <c r="JA45" s="10"/>
      <c r="JB45" s="10"/>
      <c r="JC45" s="10"/>
      <c r="JD45" s="10"/>
      <c r="JE45" s="10"/>
      <c r="JF45" s="10"/>
      <c r="JG45" s="10"/>
      <c r="JH45" s="10"/>
      <c r="JI45" s="10"/>
      <c r="JJ45" s="10"/>
      <c r="JK45" s="10"/>
      <c r="JL45" s="10"/>
      <c r="JM45" s="10"/>
      <c r="JN45" s="10"/>
      <c r="JO45" s="10"/>
      <c r="JP45" s="10"/>
      <c r="JQ45" s="10"/>
      <c r="JR45" s="10"/>
      <c r="JS45" s="10"/>
      <c r="JT45" s="10"/>
      <c r="JU45" s="10"/>
      <c r="JV45" s="10"/>
      <c r="JW45" s="10"/>
      <c r="JX45" s="10"/>
      <c r="JY45" s="10"/>
      <c r="JZ45" s="10"/>
      <c r="KA45" s="10"/>
      <c r="KB45" s="10"/>
      <c r="KC45" s="10"/>
      <c r="KD45" s="8"/>
    </row>
    <row r="46" spans="1:290" s="1" customFormat="1" x14ac:dyDescent="0.25">
      <c r="A46" s="2" t="s">
        <v>92</v>
      </c>
      <c r="B46" s="2" t="s">
        <v>93</v>
      </c>
      <c r="C46" s="2" t="s">
        <v>94</v>
      </c>
      <c r="D46" s="19">
        <v>400</v>
      </c>
      <c r="E46" s="20">
        <v>500</v>
      </c>
      <c r="F46" s="23" t="s">
        <v>168</v>
      </c>
      <c r="G46" s="26" t="s">
        <v>170</v>
      </c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  <c r="IW46" s="10"/>
      <c r="IX46" s="10"/>
      <c r="IY46" s="10"/>
      <c r="IZ46" s="10"/>
      <c r="JA46" s="10"/>
      <c r="JB46" s="10"/>
      <c r="JC46" s="10"/>
      <c r="JD46" s="10"/>
      <c r="JE46" s="10"/>
      <c r="JF46" s="10"/>
      <c r="JG46" s="10"/>
      <c r="JH46" s="10"/>
      <c r="JI46" s="10"/>
      <c r="JJ46" s="10"/>
      <c r="JK46" s="10"/>
      <c r="JL46" s="10"/>
      <c r="JM46" s="10"/>
      <c r="JN46" s="10"/>
      <c r="JO46" s="10"/>
      <c r="JP46" s="10"/>
      <c r="JQ46" s="10"/>
      <c r="JR46" s="10"/>
      <c r="JS46" s="10"/>
      <c r="JT46" s="10"/>
      <c r="JU46" s="10"/>
      <c r="JV46" s="10"/>
      <c r="JW46" s="10"/>
      <c r="JX46" s="10"/>
      <c r="JY46" s="10"/>
      <c r="JZ46" s="10"/>
      <c r="KA46" s="10"/>
      <c r="KB46" s="10"/>
      <c r="KC46" s="10"/>
      <c r="KD46" s="8"/>
    </row>
    <row r="47" spans="1:290" s="12" customFormat="1" x14ac:dyDescent="0.25">
      <c r="A47" s="3" t="s">
        <v>95</v>
      </c>
      <c r="B47" s="3" t="s">
        <v>96</v>
      </c>
      <c r="C47" s="3"/>
      <c r="D47" s="17">
        <f>D48+D49+D50+D51+D52</f>
        <v>72950.399999999994</v>
      </c>
      <c r="E47" s="18">
        <f>(E48+E49+E50+E51+E52)</f>
        <v>85000</v>
      </c>
      <c r="F47" s="23"/>
      <c r="G47" s="26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  <c r="IV47" s="15"/>
      <c r="IW47" s="15"/>
      <c r="IX47" s="15"/>
      <c r="IY47" s="15"/>
      <c r="IZ47" s="15"/>
      <c r="JA47" s="15"/>
      <c r="JB47" s="15"/>
      <c r="JC47" s="15"/>
      <c r="JD47" s="15"/>
      <c r="JE47" s="15"/>
      <c r="JF47" s="15"/>
      <c r="JG47" s="15"/>
      <c r="JH47" s="15"/>
      <c r="JI47" s="15"/>
      <c r="JJ47" s="15"/>
      <c r="JK47" s="15"/>
      <c r="JL47" s="15"/>
      <c r="JM47" s="15"/>
      <c r="JN47" s="15"/>
      <c r="JO47" s="15"/>
      <c r="JP47" s="15"/>
      <c r="JQ47" s="15"/>
      <c r="JR47" s="15"/>
      <c r="JS47" s="15"/>
      <c r="JT47" s="15"/>
      <c r="JU47" s="15"/>
      <c r="JV47" s="15"/>
      <c r="JW47" s="15"/>
      <c r="JX47" s="15"/>
      <c r="JY47" s="15"/>
      <c r="JZ47" s="15"/>
      <c r="KA47" s="15"/>
      <c r="KB47" s="15"/>
      <c r="KC47" s="15"/>
      <c r="KD47" s="16"/>
    </row>
    <row r="48" spans="1:290" s="1" customFormat="1" ht="23.25" customHeight="1" x14ac:dyDescent="0.25">
      <c r="A48" s="2" t="s">
        <v>97</v>
      </c>
      <c r="B48" s="2" t="s">
        <v>98</v>
      </c>
      <c r="C48" s="2" t="s">
        <v>99</v>
      </c>
      <c r="D48" s="19">
        <v>46997.4</v>
      </c>
      <c r="E48" s="20">
        <v>54020</v>
      </c>
      <c r="F48" s="23" t="s">
        <v>169</v>
      </c>
      <c r="G48" s="26" t="s">
        <v>172</v>
      </c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  <c r="IW48" s="10"/>
      <c r="IX48" s="10"/>
      <c r="IY48" s="10"/>
      <c r="IZ48" s="10"/>
      <c r="JA48" s="10"/>
      <c r="JB48" s="10"/>
      <c r="JC48" s="10"/>
      <c r="JD48" s="10"/>
      <c r="JE48" s="10"/>
      <c r="JF48" s="10"/>
      <c r="JG48" s="10"/>
      <c r="JH48" s="10"/>
      <c r="JI48" s="10"/>
      <c r="JJ48" s="10"/>
      <c r="JK48" s="10"/>
      <c r="JL48" s="10"/>
      <c r="JM48" s="10"/>
      <c r="JN48" s="10"/>
      <c r="JO48" s="10"/>
      <c r="JP48" s="10"/>
      <c r="JQ48" s="10"/>
      <c r="JR48" s="10"/>
      <c r="JS48" s="10"/>
      <c r="JT48" s="10"/>
      <c r="JU48" s="10"/>
      <c r="JV48" s="10"/>
      <c r="JW48" s="10"/>
      <c r="JX48" s="10"/>
      <c r="JY48" s="10"/>
      <c r="JZ48" s="10"/>
      <c r="KA48" s="10"/>
      <c r="KB48" s="10"/>
      <c r="KC48" s="10"/>
      <c r="KD48" s="8"/>
    </row>
    <row r="49" spans="1:290" s="1" customFormat="1" ht="24.75" customHeight="1" x14ac:dyDescent="0.25">
      <c r="A49" s="2" t="s">
        <v>100</v>
      </c>
      <c r="B49" s="2" t="s">
        <v>101</v>
      </c>
      <c r="C49" s="2" t="s">
        <v>102</v>
      </c>
      <c r="D49" s="19">
        <v>14529</v>
      </c>
      <c r="E49" s="20">
        <v>16700</v>
      </c>
      <c r="F49" s="23" t="s">
        <v>169</v>
      </c>
      <c r="G49" s="26" t="s">
        <v>172</v>
      </c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  <c r="IW49" s="10"/>
      <c r="IX49" s="10"/>
      <c r="IY49" s="10"/>
      <c r="IZ49" s="10"/>
      <c r="JA49" s="10"/>
      <c r="JB49" s="10"/>
      <c r="JC49" s="10"/>
      <c r="JD49" s="10"/>
      <c r="JE49" s="10"/>
      <c r="JF49" s="10"/>
      <c r="JG49" s="10"/>
      <c r="JH49" s="10"/>
      <c r="JI49" s="10"/>
      <c r="JJ49" s="10"/>
      <c r="JK49" s="10"/>
      <c r="JL49" s="10"/>
      <c r="JM49" s="10"/>
      <c r="JN49" s="10"/>
      <c r="JO49" s="10"/>
      <c r="JP49" s="10"/>
      <c r="JQ49" s="10"/>
      <c r="JR49" s="10"/>
      <c r="JS49" s="10"/>
      <c r="JT49" s="10"/>
      <c r="JU49" s="10"/>
      <c r="JV49" s="10"/>
      <c r="JW49" s="10"/>
      <c r="JX49" s="10"/>
      <c r="JY49" s="10"/>
      <c r="JZ49" s="10"/>
      <c r="KA49" s="10"/>
      <c r="KB49" s="10"/>
      <c r="KC49" s="10"/>
      <c r="KD49" s="8"/>
    </row>
    <row r="50" spans="1:290" s="1" customFormat="1" x14ac:dyDescent="0.25">
      <c r="A50" s="2" t="s">
        <v>103</v>
      </c>
      <c r="B50" s="2" t="s">
        <v>104</v>
      </c>
      <c r="C50" s="2" t="s">
        <v>105</v>
      </c>
      <c r="D50" s="19">
        <v>2600</v>
      </c>
      <c r="E50" s="20">
        <v>3250</v>
      </c>
      <c r="F50" s="23" t="s">
        <v>168</v>
      </c>
      <c r="G50" s="26" t="s">
        <v>171</v>
      </c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  <c r="IW50" s="10"/>
      <c r="IX50" s="10"/>
      <c r="IY50" s="10"/>
      <c r="IZ50" s="10"/>
      <c r="JA50" s="10"/>
      <c r="JB50" s="10"/>
      <c r="JC50" s="10"/>
      <c r="JD50" s="10"/>
      <c r="JE50" s="10"/>
      <c r="JF50" s="10"/>
      <c r="JG50" s="10"/>
      <c r="JH50" s="10"/>
      <c r="JI50" s="10"/>
      <c r="JJ50" s="10"/>
      <c r="JK50" s="10"/>
      <c r="JL50" s="10"/>
      <c r="JM50" s="10"/>
      <c r="JN50" s="10"/>
      <c r="JO50" s="10"/>
      <c r="JP50" s="10"/>
      <c r="JQ50" s="10"/>
      <c r="JR50" s="10"/>
      <c r="JS50" s="10"/>
      <c r="JT50" s="10"/>
      <c r="JU50" s="10"/>
      <c r="JV50" s="10"/>
      <c r="JW50" s="10"/>
      <c r="JX50" s="10"/>
      <c r="JY50" s="10"/>
      <c r="JZ50" s="10"/>
      <c r="KA50" s="10"/>
      <c r="KB50" s="10"/>
      <c r="KC50" s="10"/>
      <c r="KD50" s="8"/>
    </row>
    <row r="51" spans="1:290" s="1" customFormat="1" x14ac:dyDescent="0.25">
      <c r="A51" s="2" t="s">
        <v>106</v>
      </c>
      <c r="B51" s="2" t="s">
        <v>107</v>
      </c>
      <c r="C51" s="2" t="s">
        <v>108</v>
      </c>
      <c r="D51" s="19">
        <v>2424</v>
      </c>
      <c r="E51" s="20">
        <v>3030</v>
      </c>
      <c r="F51" s="23" t="s">
        <v>168</v>
      </c>
      <c r="G51" s="26" t="s">
        <v>170</v>
      </c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  <c r="IW51" s="10"/>
      <c r="IX51" s="10"/>
      <c r="IY51" s="10"/>
      <c r="IZ51" s="10"/>
      <c r="JA51" s="10"/>
      <c r="JB51" s="10"/>
      <c r="JC51" s="10"/>
      <c r="JD51" s="10"/>
      <c r="JE51" s="10"/>
      <c r="JF51" s="10"/>
      <c r="JG51" s="10"/>
      <c r="JH51" s="10"/>
      <c r="JI51" s="10"/>
      <c r="JJ51" s="10"/>
      <c r="JK51" s="10"/>
      <c r="JL51" s="10"/>
      <c r="JM51" s="10"/>
      <c r="JN51" s="10"/>
      <c r="JO51" s="10"/>
      <c r="JP51" s="10"/>
      <c r="JQ51" s="10"/>
      <c r="JR51" s="10"/>
      <c r="JS51" s="10"/>
      <c r="JT51" s="10"/>
      <c r="JU51" s="10"/>
      <c r="JV51" s="10"/>
      <c r="JW51" s="10"/>
      <c r="JX51" s="10"/>
      <c r="JY51" s="10"/>
      <c r="JZ51" s="10"/>
      <c r="KA51" s="10"/>
      <c r="KB51" s="10"/>
      <c r="KC51" s="10"/>
      <c r="KD51" s="8"/>
    </row>
    <row r="52" spans="1:290" s="1" customFormat="1" x14ac:dyDescent="0.25">
      <c r="A52" s="2" t="s">
        <v>109</v>
      </c>
      <c r="B52" s="2" t="s">
        <v>110</v>
      </c>
      <c r="C52" s="2" t="s">
        <v>111</v>
      </c>
      <c r="D52" s="19">
        <v>6400</v>
      </c>
      <c r="E52" s="20">
        <v>8000</v>
      </c>
      <c r="F52" s="23" t="s">
        <v>168</v>
      </c>
      <c r="G52" s="26" t="s">
        <v>171</v>
      </c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  <c r="IQ52" s="10"/>
      <c r="IR52" s="10"/>
      <c r="IS52" s="10"/>
      <c r="IT52" s="10"/>
      <c r="IU52" s="10"/>
      <c r="IV52" s="10"/>
      <c r="IW52" s="10"/>
      <c r="IX52" s="10"/>
      <c r="IY52" s="10"/>
      <c r="IZ52" s="10"/>
      <c r="JA52" s="10"/>
      <c r="JB52" s="10"/>
      <c r="JC52" s="10"/>
      <c r="JD52" s="10"/>
      <c r="JE52" s="10"/>
      <c r="JF52" s="10"/>
      <c r="JG52" s="10"/>
      <c r="JH52" s="10"/>
      <c r="JI52" s="10"/>
      <c r="JJ52" s="10"/>
      <c r="JK52" s="10"/>
      <c r="JL52" s="10"/>
      <c r="JM52" s="10"/>
      <c r="JN52" s="10"/>
      <c r="JO52" s="10"/>
      <c r="JP52" s="10"/>
      <c r="JQ52" s="10"/>
      <c r="JR52" s="10"/>
      <c r="JS52" s="10"/>
      <c r="JT52" s="10"/>
      <c r="JU52" s="10"/>
      <c r="JV52" s="10"/>
      <c r="JW52" s="10"/>
      <c r="JX52" s="10"/>
      <c r="JY52" s="10"/>
      <c r="JZ52" s="10"/>
      <c r="KA52" s="10"/>
      <c r="KB52" s="10"/>
      <c r="KC52" s="10"/>
      <c r="KD52" s="8"/>
    </row>
    <row r="53" spans="1:290" s="12" customFormat="1" x14ac:dyDescent="0.25">
      <c r="A53" s="3" t="s">
        <v>185</v>
      </c>
      <c r="B53" s="3" t="s">
        <v>186</v>
      </c>
      <c r="C53" s="3"/>
      <c r="D53" s="17">
        <f>(D54)</f>
        <v>40000</v>
      </c>
      <c r="E53" s="18">
        <f>E54</f>
        <v>50000</v>
      </c>
      <c r="F53" s="4"/>
      <c r="G53" s="27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  <c r="IQ53" s="15"/>
      <c r="IR53" s="15"/>
      <c r="IS53" s="15"/>
      <c r="IT53" s="15"/>
      <c r="IU53" s="15"/>
      <c r="IV53" s="15"/>
      <c r="IW53" s="15"/>
      <c r="IX53" s="15"/>
      <c r="IY53" s="15"/>
      <c r="IZ53" s="15"/>
      <c r="JA53" s="15"/>
      <c r="JB53" s="15"/>
      <c r="JC53" s="15"/>
      <c r="JD53" s="15"/>
      <c r="JE53" s="15"/>
      <c r="JF53" s="15"/>
      <c r="JG53" s="15"/>
      <c r="JH53" s="15"/>
      <c r="JI53" s="15"/>
      <c r="JJ53" s="15"/>
      <c r="JK53" s="15"/>
      <c r="JL53" s="15"/>
      <c r="JM53" s="15"/>
      <c r="JN53" s="15"/>
      <c r="JO53" s="15"/>
      <c r="JP53" s="15"/>
      <c r="JQ53" s="15"/>
      <c r="JR53" s="15"/>
      <c r="JS53" s="15"/>
      <c r="JT53" s="15"/>
      <c r="JU53" s="15"/>
      <c r="JV53" s="15"/>
      <c r="JW53" s="15"/>
      <c r="JX53" s="15"/>
      <c r="JY53" s="15"/>
      <c r="JZ53" s="15"/>
      <c r="KA53" s="15"/>
      <c r="KB53" s="15"/>
      <c r="KC53" s="15"/>
      <c r="KD53" s="16"/>
    </row>
    <row r="54" spans="1:290" s="1" customFormat="1" x14ac:dyDescent="0.25">
      <c r="A54" s="23" t="s">
        <v>187</v>
      </c>
      <c r="B54" s="23" t="s">
        <v>188</v>
      </c>
      <c r="C54" s="23"/>
      <c r="D54" s="19">
        <v>40000</v>
      </c>
      <c r="E54" s="20">
        <v>50000</v>
      </c>
      <c r="F54" s="23" t="s">
        <v>168</v>
      </c>
      <c r="G54" s="26" t="s">
        <v>171</v>
      </c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  <c r="IW54" s="10"/>
      <c r="IX54" s="10"/>
      <c r="IY54" s="10"/>
      <c r="IZ54" s="10"/>
      <c r="JA54" s="10"/>
      <c r="JB54" s="10"/>
      <c r="JC54" s="10"/>
      <c r="JD54" s="10"/>
      <c r="JE54" s="10"/>
      <c r="JF54" s="10"/>
      <c r="JG54" s="10"/>
      <c r="JH54" s="10"/>
      <c r="JI54" s="10"/>
      <c r="JJ54" s="10"/>
      <c r="JK54" s="10"/>
      <c r="JL54" s="10"/>
      <c r="JM54" s="10"/>
      <c r="JN54" s="10"/>
      <c r="JO54" s="10"/>
      <c r="JP54" s="10"/>
      <c r="JQ54" s="10"/>
      <c r="JR54" s="10"/>
      <c r="JS54" s="10"/>
      <c r="JT54" s="10"/>
      <c r="JU54" s="10"/>
      <c r="JV54" s="10"/>
      <c r="JW54" s="10"/>
      <c r="JX54" s="10"/>
      <c r="JY54" s="10"/>
      <c r="JZ54" s="10"/>
      <c r="KA54" s="10"/>
      <c r="KB54" s="10"/>
      <c r="KC54" s="10"/>
      <c r="KD54" s="8"/>
    </row>
    <row r="55" spans="1:290" s="12" customFormat="1" x14ac:dyDescent="0.25">
      <c r="A55" s="3" t="s">
        <v>112</v>
      </c>
      <c r="B55" s="3" t="s">
        <v>113</v>
      </c>
      <c r="C55" s="3"/>
      <c r="D55" s="17">
        <f>(D56+D57)</f>
        <v>15200</v>
      </c>
      <c r="E55" s="18">
        <f>E56+E57</f>
        <v>19000</v>
      </c>
      <c r="F55" s="23"/>
      <c r="G55" s="26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  <c r="HR55" s="15"/>
      <c r="HS55" s="15"/>
      <c r="HT55" s="15"/>
      <c r="HU55" s="15"/>
      <c r="HV55" s="15"/>
      <c r="HW55" s="15"/>
      <c r="HX55" s="15"/>
      <c r="HY55" s="15"/>
      <c r="HZ55" s="15"/>
      <c r="IA55" s="15"/>
      <c r="IB55" s="15"/>
      <c r="IC55" s="15"/>
      <c r="ID55" s="15"/>
      <c r="IE55" s="15"/>
      <c r="IF55" s="15"/>
      <c r="IG55" s="15"/>
      <c r="IH55" s="15"/>
      <c r="II55" s="15"/>
      <c r="IJ55" s="15"/>
      <c r="IK55" s="15"/>
      <c r="IL55" s="15"/>
      <c r="IM55" s="15"/>
      <c r="IN55" s="15"/>
      <c r="IO55" s="15"/>
      <c r="IP55" s="15"/>
      <c r="IQ55" s="15"/>
      <c r="IR55" s="15"/>
      <c r="IS55" s="15"/>
      <c r="IT55" s="15"/>
      <c r="IU55" s="15"/>
      <c r="IV55" s="15"/>
      <c r="IW55" s="15"/>
      <c r="IX55" s="15"/>
      <c r="IY55" s="15"/>
      <c r="IZ55" s="15"/>
      <c r="JA55" s="15"/>
      <c r="JB55" s="15"/>
      <c r="JC55" s="15"/>
      <c r="JD55" s="15"/>
      <c r="JE55" s="15"/>
      <c r="JF55" s="15"/>
      <c r="JG55" s="15"/>
      <c r="JH55" s="15"/>
      <c r="JI55" s="15"/>
      <c r="JJ55" s="15"/>
      <c r="JK55" s="15"/>
      <c r="JL55" s="15"/>
      <c r="JM55" s="15"/>
      <c r="JN55" s="15"/>
      <c r="JO55" s="15"/>
      <c r="JP55" s="15"/>
      <c r="JQ55" s="15"/>
      <c r="JR55" s="15"/>
      <c r="JS55" s="15"/>
      <c r="JT55" s="15"/>
      <c r="JU55" s="15"/>
      <c r="JV55" s="15"/>
      <c r="JW55" s="15"/>
      <c r="JX55" s="15"/>
      <c r="JY55" s="15"/>
      <c r="JZ55" s="15"/>
      <c r="KA55" s="15"/>
      <c r="KB55" s="15"/>
      <c r="KC55" s="15"/>
      <c r="KD55" s="16"/>
    </row>
    <row r="56" spans="1:290" s="1" customFormat="1" ht="30" x14ac:dyDescent="0.25">
      <c r="A56" s="2" t="s">
        <v>114</v>
      </c>
      <c r="B56" s="2" t="s">
        <v>115</v>
      </c>
      <c r="C56" s="2" t="s">
        <v>116</v>
      </c>
      <c r="D56" s="19">
        <v>13600</v>
      </c>
      <c r="E56" s="20">
        <v>17000</v>
      </c>
      <c r="F56" s="23" t="s">
        <v>168</v>
      </c>
      <c r="G56" s="26" t="s">
        <v>171</v>
      </c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  <c r="IW56" s="10"/>
      <c r="IX56" s="10"/>
      <c r="IY56" s="10"/>
      <c r="IZ56" s="10"/>
      <c r="JA56" s="10"/>
      <c r="JB56" s="10"/>
      <c r="JC56" s="10"/>
      <c r="JD56" s="10"/>
      <c r="JE56" s="10"/>
      <c r="JF56" s="10"/>
      <c r="JG56" s="10"/>
      <c r="JH56" s="10"/>
      <c r="JI56" s="10"/>
      <c r="JJ56" s="10"/>
      <c r="JK56" s="10"/>
      <c r="JL56" s="10"/>
      <c r="JM56" s="10"/>
      <c r="JN56" s="10"/>
      <c r="JO56" s="10"/>
      <c r="JP56" s="10"/>
      <c r="JQ56" s="10"/>
      <c r="JR56" s="10"/>
      <c r="JS56" s="10"/>
      <c r="JT56" s="10"/>
      <c r="JU56" s="10"/>
      <c r="JV56" s="10"/>
      <c r="JW56" s="10"/>
      <c r="JX56" s="10"/>
      <c r="JY56" s="10"/>
      <c r="JZ56" s="10"/>
      <c r="KA56" s="10"/>
      <c r="KB56" s="10"/>
      <c r="KC56" s="10"/>
      <c r="KD56" s="8"/>
    </row>
    <row r="57" spans="1:290" s="1" customFormat="1" x14ac:dyDescent="0.25">
      <c r="A57" s="2" t="s">
        <v>117</v>
      </c>
      <c r="B57" s="2" t="s">
        <v>118</v>
      </c>
      <c r="C57" s="2" t="s">
        <v>119</v>
      </c>
      <c r="D57" s="19">
        <v>1600</v>
      </c>
      <c r="E57" s="20">
        <v>2000</v>
      </c>
      <c r="F57" s="23" t="s">
        <v>168</v>
      </c>
      <c r="G57" s="26" t="s">
        <v>171</v>
      </c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  <c r="IT57" s="10"/>
      <c r="IU57" s="10"/>
      <c r="IV57" s="10"/>
      <c r="IW57" s="10"/>
      <c r="IX57" s="10"/>
      <c r="IY57" s="10"/>
      <c r="IZ57" s="10"/>
      <c r="JA57" s="10"/>
      <c r="JB57" s="10"/>
      <c r="JC57" s="10"/>
      <c r="JD57" s="10"/>
      <c r="JE57" s="10"/>
      <c r="JF57" s="10"/>
      <c r="JG57" s="10"/>
      <c r="JH57" s="10"/>
      <c r="JI57" s="10"/>
      <c r="JJ57" s="10"/>
      <c r="JK57" s="10"/>
      <c r="JL57" s="10"/>
      <c r="JM57" s="10"/>
      <c r="JN57" s="10"/>
      <c r="JO57" s="10"/>
      <c r="JP57" s="10"/>
      <c r="JQ57" s="10"/>
      <c r="JR57" s="10"/>
      <c r="JS57" s="10"/>
      <c r="JT57" s="10"/>
      <c r="JU57" s="10"/>
      <c r="JV57" s="10"/>
      <c r="JW57" s="10"/>
      <c r="JX57" s="10"/>
      <c r="JY57" s="10"/>
      <c r="JZ57" s="10"/>
      <c r="KA57" s="10"/>
      <c r="KB57" s="10"/>
      <c r="KC57" s="10"/>
      <c r="KD57" s="8"/>
    </row>
    <row r="58" spans="1:290" s="12" customFormat="1" x14ac:dyDescent="0.25">
      <c r="A58" s="3" t="s">
        <v>120</v>
      </c>
      <c r="B58" s="3" t="s">
        <v>121</v>
      </c>
      <c r="C58" s="3"/>
      <c r="D58" s="17">
        <f>(D59+D60)</f>
        <v>8000</v>
      </c>
      <c r="E58" s="18">
        <f>E59+E60</f>
        <v>10000</v>
      </c>
      <c r="F58" s="23"/>
      <c r="G58" s="26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  <c r="IN58" s="15"/>
      <c r="IO58" s="15"/>
      <c r="IP58" s="15"/>
      <c r="IQ58" s="15"/>
      <c r="IR58" s="15"/>
      <c r="IS58" s="15"/>
      <c r="IT58" s="15"/>
      <c r="IU58" s="15"/>
      <c r="IV58" s="15"/>
      <c r="IW58" s="15"/>
      <c r="IX58" s="15"/>
      <c r="IY58" s="15"/>
      <c r="IZ58" s="15"/>
      <c r="JA58" s="15"/>
      <c r="JB58" s="15"/>
      <c r="JC58" s="15"/>
      <c r="JD58" s="15"/>
      <c r="JE58" s="15"/>
      <c r="JF58" s="15"/>
      <c r="JG58" s="15"/>
      <c r="JH58" s="15"/>
      <c r="JI58" s="15"/>
      <c r="JJ58" s="15"/>
      <c r="JK58" s="15"/>
      <c r="JL58" s="15"/>
      <c r="JM58" s="15"/>
      <c r="JN58" s="15"/>
      <c r="JO58" s="15"/>
      <c r="JP58" s="15"/>
      <c r="JQ58" s="15"/>
      <c r="JR58" s="15"/>
      <c r="JS58" s="15"/>
      <c r="JT58" s="15"/>
      <c r="JU58" s="15"/>
      <c r="JV58" s="15"/>
      <c r="JW58" s="15"/>
      <c r="JX58" s="15"/>
      <c r="JY58" s="15"/>
      <c r="JZ58" s="15"/>
      <c r="KA58" s="15"/>
      <c r="KB58" s="15"/>
      <c r="KC58" s="15"/>
      <c r="KD58" s="16"/>
    </row>
    <row r="59" spans="1:290" s="1" customFormat="1" x14ac:dyDescent="0.25">
      <c r="A59" s="2" t="s">
        <v>122</v>
      </c>
      <c r="B59" s="2" t="s">
        <v>123</v>
      </c>
      <c r="C59" s="2" t="s">
        <v>124</v>
      </c>
      <c r="D59" s="19">
        <v>7200</v>
      </c>
      <c r="E59" s="20">
        <v>9000</v>
      </c>
      <c r="F59" s="23" t="s">
        <v>168</v>
      </c>
      <c r="G59" s="26" t="s">
        <v>171</v>
      </c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  <c r="IW59" s="10"/>
      <c r="IX59" s="10"/>
      <c r="IY59" s="10"/>
      <c r="IZ59" s="10"/>
      <c r="JA59" s="10"/>
      <c r="JB59" s="10"/>
      <c r="JC59" s="10"/>
      <c r="JD59" s="10"/>
      <c r="JE59" s="10"/>
      <c r="JF59" s="10"/>
      <c r="JG59" s="10"/>
      <c r="JH59" s="10"/>
      <c r="JI59" s="10"/>
      <c r="JJ59" s="10"/>
      <c r="JK59" s="10"/>
      <c r="JL59" s="10"/>
      <c r="JM59" s="10"/>
      <c r="JN59" s="10"/>
      <c r="JO59" s="10"/>
      <c r="JP59" s="10"/>
      <c r="JQ59" s="10"/>
      <c r="JR59" s="10"/>
      <c r="JS59" s="10"/>
      <c r="JT59" s="10"/>
      <c r="JU59" s="10"/>
      <c r="JV59" s="10"/>
      <c r="JW59" s="10"/>
      <c r="JX59" s="10"/>
      <c r="JY59" s="10"/>
      <c r="JZ59" s="10"/>
      <c r="KA59" s="10"/>
      <c r="KB59" s="10"/>
      <c r="KC59" s="10"/>
      <c r="KD59" s="8"/>
    </row>
    <row r="60" spans="1:290" s="1" customFormat="1" x14ac:dyDescent="0.25">
      <c r="A60" s="2" t="s">
        <v>189</v>
      </c>
      <c r="B60" s="2" t="s">
        <v>190</v>
      </c>
      <c r="C60" s="2" t="s">
        <v>200</v>
      </c>
      <c r="D60" s="19">
        <v>800</v>
      </c>
      <c r="E60" s="20">
        <v>1000</v>
      </c>
      <c r="F60" s="23" t="s">
        <v>168</v>
      </c>
      <c r="G60" s="26" t="s">
        <v>170</v>
      </c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  <c r="IT60" s="10"/>
      <c r="IU60" s="10"/>
      <c r="IV60" s="10"/>
      <c r="IW60" s="10"/>
      <c r="IX60" s="10"/>
      <c r="IY60" s="10"/>
      <c r="IZ60" s="10"/>
      <c r="JA60" s="10"/>
      <c r="JB60" s="10"/>
      <c r="JC60" s="10"/>
      <c r="JD60" s="10"/>
      <c r="JE60" s="10"/>
      <c r="JF60" s="10"/>
      <c r="JG60" s="10"/>
      <c r="JH60" s="10"/>
      <c r="JI60" s="10"/>
      <c r="JJ60" s="10"/>
      <c r="JK60" s="10"/>
      <c r="JL60" s="10"/>
      <c r="JM60" s="10"/>
      <c r="JN60" s="10"/>
      <c r="JO60" s="10"/>
      <c r="JP60" s="10"/>
      <c r="JQ60" s="10"/>
      <c r="JR60" s="10"/>
      <c r="JS60" s="10"/>
      <c r="JT60" s="10"/>
      <c r="JU60" s="10"/>
      <c r="JV60" s="10"/>
      <c r="JW60" s="10"/>
      <c r="JX60" s="10"/>
      <c r="JY60" s="10"/>
      <c r="JZ60" s="10"/>
      <c r="KA60" s="10"/>
      <c r="KB60" s="10"/>
      <c r="KC60" s="10"/>
      <c r="KD60" s="8"/>
    </row>
    <row r="61" spans="1:290" s="12" customFormat="1" x14ac:dyDescent="0.25">
      <c r="A61" s="3" t="s">
        <v>125</v>
      </c>
      <c r="B61" s="3" t="s">
        <v>126</v>
      </c>
      <c r="C61" s="3"/>
      <c r="D61" s="17">
        <f>(D62)</f>
        <v>6400</v>
      </c>
      <c r="E61" s="18">
        <f>E62</f>
        <v>8000</v>
      </c>
      <c r="F61" s="23"/>
      <c r="G61" s="26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  <c r="HM61" s="15"/>
      <c r="HN61" s="15"/>
      <c r="HO61" s="15"/>
      <c r="HP61" s="15"/>
      <c r="HQ61" s="15"/>
      <c r="HR61" s="15"/>
      <c r="HS61" s="15"/>
      <c r="HT61" s="15"/>
      <c r="HU61" s="15"/>
      <c r="HV61" s="15"/>
      <c r="HW61" s="15"/>
      <c r="HX61" s="15"/>
      <c r="HY61" s="15"/>
      <c r="HZ61" s="15"/>
      <c r="IA61" s="15"/>
      <c r="IB61" s="15"/>
      <c r="IC61" s="15"/>
      <c r="ID61" s="15"/>
      <c r="IE61" s="15"/>
      <c r="IF61" s="15"/>
      <c r="IG61" s="15"/>
      <c r="IH61" s="15"/>
      <c r="II61" s="15"/>
      <c r="IJ61" s="15"/>
      <c r="IK61" s="15"/>
      <c r="IL61" s="15"/>
      <c r="IM61" s="15"/>
      <c r="IN61" s="15"/>
      <c r="IO61" s="15"/>
      <c r="IP61" s="15"/>
      <c r="IQ61" s="15"/>
      <c r="IR61" s="15"/>
      <c r="IS61" s="15"/>
      <c r="IT61" s="15"/>
      <c r="IU61" s="15"/>
      <c r="IV61" s="15"/>
      <c r="IW61" s="15"/>
      <c r="IX61" s="15"/>
      <c r="IY61" s="15"/>
      <c r="IZ61" s="15"/>
      <c r="JA61" s="15"/>
      <c r="JB61" s="15"/>
      <c r="JC61" s="15"/>
      <c r="JD61" s="15"/>
      <c r="JE61" s="15"/>
      <c r="JF61" s="15"/>
      <c r="JG61" s="15"/>
      <c r="JH61" s="15"/>
      <c r="JI61" s="15"/>
      <c r="JJ61" s="15"/>
      <c r="JK61" s="15"/>
      <c r="JL61" s="15"/>
      <c r="JM61" s="15"/>
      <c r="JN61" s="15"/>
      <c r="JO61" s="15"/>
      <c r="JP61" s="15"/>
      <c r="JQ61" s="15"/>
      <c r="JR61" s="15"/>
      <c r="JS61" s="15"/>
      <c r="JT61" s="15"/>
      <c r="JU61" s="15"/>
      <c r="JV61" s="15"/>
      <c r="JW61" s="15"/>
      <c r="JX61" s="15"/>
      <c r="JY61" s="15"/>
      <c r="JZ61" s="15"/>
      <c r="KA61" s="15"/>
      <c r="KB61" s="15"/>
      <c r="KC61" s="15"/>
      <c r="KD61" s="16"/>
    </row>
    <row r="62" spans="1:290" s="1" customFormat="1" x14ac:dyDescent="0.25">
      <c r="A62" s="2" t="s">
        <v>127</v>
      </c>
      <c r="B62" s="2" t="s">
        <v>128</v>
      </c>
      <c r="C62" s="6" t="s">
        <v>196</v>
      </c>
      <c r="D62" s="19">
        <v>6400</v>
      </c>
      <c r="E62" s="20">
        <v>8000</v>
      </c>
      <c r="F62" s="23" t="s">
        <v>168</v>
      </c>
      <c r="G62" s="26" t="s">
        <v>170</v>
      </c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  <c r="IT62" s="10"/>
      <c r="IU62" s="10"/>
      <c r="IV62" s="10"/>
      <c r="IW62" s="10"/>
      <c r="IX62" s="10"/>
      <c r="IY62" s="10"/>
      <c r="IZ62" s="10"/>
      <c r="JA62" s="10"/>
      <c r="JB62" s="10"/>
      <c r="JC62" s="10"/>
      <c r="JD62" s="10"/>
      <c r="JE62" s="10"/>
      <c r="JF62" s="10"/>
      <c r="JG62" s="10"/>
      <c r="JH62" s="10"/>
      <c r="JI62" s="10"/>
      <c r="JJ62" s="10"/>
      <c r="JK62" s="10"/>
      <c r="JL62" s="10"/>
      <c r="JM62" s="10"/>
      <c r="JN62" s="10"/>
      <c r="JO62" s="10"/>
      <c r="JP62" s="10"/>
      <c r="JQ62" s="10"/>
      <c r="JR62" s="10"/>
      <c r="JS62" s="10"/>
      <c r="JT62" s="10"/>
      <c r="JU62" s="10"/>
      <c r="JV62" s="10"/>
      <c r="JW62" s="10"/>
      <c r="JX62" s="10"/>
      <c r="JY62" s="10"/>
      <c r="JZ62" s="10"/>
      <c r="KA62" s="10"/>
      <c r="KB62" s="10"/>
      <c r="KC62" s="10"/>
      <c r="KD62" s="8"/>
    </row>
    <row r="63" spans="1:290" s="12" customFormat="1" ht="30" x14ac:dyDescent="0.25">
      <c r="A63" s="3" t="s">
        <v>129</v>
      </c>
      <c r="B63" s="3" t="s">
        <v>130</v>
      </c>
      <c r="C63" s="3"/>
      <c r="D63" s="17">
        <f>(D64+D66+D67+D69)</f>
        <v>127200</v>
      </c>
      <c r="E63" s="18">
        <f>E64+E66+E67+E69</f>
        <v>159000</v>
      </c>
      <c r="F63" s="23"/>
      <c r="G63" s="26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  <c r="HY63" s="15"/>
      <c r="HZ63" s="15"/>
      <c r="IA63" s="15"/>
      <c r="IB63" s="15"/>
      <c r="IC63" s="15"/>
      <c r="ID63" s="15"/>
      <c r="IE63" s="15"/>
      <c r="IF63" s="15"/>
      <c r="IG63" s="15"/>
      <c r="IH63" s="15"/>
      <c r="II63" s="15"/>
      <c r="IJ63" s="15"/>
      <c r="IK63" s="15"/>
      <c r="IL63" s="15"/>
      <c r="IM63" s="15"/>
      <c r="IN63" s="15"/>
      <c r="IO63" s="15"/>
      <c r="IP63" s="15"/>
      <c r="IQ63" s="15"/>
      <c r="IR63" s="15"/>
      <c r="IS63" s="15"/>
      <c r="IT63" s="15"/>
      <c r="IU63" s="15"/>
      <c r="IV63" s="15"/>
      <c r="IW63" s="15"/>
      <c r="IX63" s="15"/>
      <c r="IY63" s="15"/>
      <c r="IZ63" s="15"/>
      <c r="JA63" s="15"/>
      <c r="JB63" s="15"/>
      <c r="JC63" s="15"/>
      <c r="JD63" s="15"/>
      <c r="JE63" s="15"/>
      <c r="JF63" s="15"/>
      <c r="JG63" s="15"/>
      <c r="JH63" s="15"/>
      <c r="JI63" s="15"/>
      <c r="JJ63" s="15"/>
      <c r="JK63" s="15"/>
      <c r="JL63" s="15"/>
      <c r="JM63" s="15"/>
      <c r="JN63" s="15"/>
      <c r="JO63" s="15"/>
      <c r="JP63" s="15"/>
      <c r="JQ63" s="15"/>
      <c r="JR63" s="15"/>
      <c r="JS63" s="15"/>
      <c r="JT63" s="15"/>
      <c r="JU63" s="15"/>
      <c r="JV63" s="15"/>
      <c r="JW63" s="15"/>
      <c r="JX63" s="15"/>
      <c r="JY63" s="15"/>
      <c r="JZ63" s="15"/>
      <c r="KA63" s="15"/>
      <c r="KB63" s="15"/>
      <c r="KC63" s="15"/>
      <c r="KD63" s="16"/>
    </row>
    <row r="64" spans="1:290" s="12" customFormat="1" x14ac:dyDescent="0.25">
      <c r="A64" s="3" t="s">
        <v>131</v>
      </c>
      <c r="B64" s="3" t="s">
        <v>132</v>
      </c>
      <c r="C64" s="3"/>
      <c r="D64" s="17">
        <v>8800</v>
      </c>
      <c r="E64" s="18">
        <f>E65</f>
        <v>11000</v>
      </c>
      <c r="F64" s="23"/>
      <c r="G64" s="26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  <c r="HR64" s="15"/>
      <c r="HS64" s="15"/>
      <c r="HT64" s="15"/>
      <c r="HU64" s="15"/>
      <c r="HV64" s="15"/>
      <c r="HW64" s="15"/>
      <c r="HX64" s="15"/>
      <c r="HY64" s="15"/>
      <c r="HZ64" s="15"/>
      <c r="IA64" s="15"/>
      <c r="IB64" s="15"/>
      <c r="IC64" s="15"/>
      <c r="ID64" s="15"/>
      <c r="IE64" s="15"/>
      <c r="IF64" s="15"/>
      <c r="IG64" s="15"/>
      <c r="IH64" s="15"/>
      <c r="II64" s="15"/>
      <c r="IJ64" s="15"/>
      <c r="IK64" s="15"/>
      <c r="IL64" s="15"/>
      <c r="IM64" s="15"/>
      <c r="IN64" s="15"/>
      <c r="IO64" s="15"/>
      <c r="IP64" s="15"/>
      <c r="IQ64" s="15"/>
      <c r="IR64" s="15"/>
      <c r="IS64" s="15"/>
      <c r="IT64" s="15"/>
      <c r="IU64" s="15"/>
      <c r="IV64" s="15"/>
      <c r="IW64" s="15"/>
      <c r="IX64" s="15"/>
      <c r="IY64" s="15"/>
      <c r="IZ64" s="15"/>
      <c r="JA64" s="15"/>
      <c r="JB64" s="15"/>
      <c r="JC64" s="15"/>
      <c r="JD64" s="15"/>
      <c r="JE64" s="15"/>
      <c r="JF64" s="15"/>
      <c r="JG64" s="15"/>
      <c r="JH64" s="15"/>
      <c r="JI64" s="15"/>
      <c r="JJ64" s="15"/>
      <c r="JK64" s="15"/>
      <c r="JL64" s="15"/>
      <c r="JM64" s="15"/>
      <c r="JN64" s="15"/>
      <c r="JO64" s="15"/>
      <c r="JP64" s="15"/>
      <c r="JQ64" s="15"/>
      <c r="JR64" s="15"/>
      <c r="JS64" s="15"/>
      <c r="JT64" s="15"/>
      <c r="JU64" s="15"/>
      <c r="JV64" s="15"/>
      <c r="JW64" s="15"/>
      <c r="JX64" s="15"/>
      <c r="JY64" s="15"/>
      <c r="JZ64" s="15"/>
      <c r="KA64" s="15"/>
      <c r="KB64" s="15"/>
      <c r="KC64" s="15"/>
      <c r="KD64" s="16"/>
    </row>
    <row r="65" spans="1:290" s="1" customFormat="1" x14ac:dyDescent="0.25">
      <c r="A65" s="2" t="s">
        <v>133</v>
      </c>
      <c r="B65" s="2" t="s">
        <v>134</v>
      </c>
      <c r="C65" s="2" t="s">
        <v>135</v>
      </c>
      <c r="D65" s="19">
        <v>8800</v>
      </c>
      <c r="E65" s="20">
        <v>11000</v>
      </c>
      <c r="F65" s="23" t="s">
        <v>169</v>
      </c>
      <c r="G65" s="26" t="s">
        <v>172</v>
      </c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  <c r="IV65" s="10"/>
      <c r="IW65" s="10"/>
      <c r="IX65" s="10"/>
      <c r="IY65" s="10"/>
      <c r="IZ65" s="10"/>
      <c r="JA65" s="10"/>
      <c r="JB65" s="10"/>
      <c r="JC65" s="10"/>
      <c r="JD65" s="10"/>
      <c r="JE65" s="10"/>
      <c r="JF65" s="10"/>
      <c r="JG65" s="10"/>
      <c r="JH65" s="10"/>
      <c r="JI65" s="10"/>
      <c r="JJ65" s="10"/>
      <c r="JK65" s="10"/>
      <c r="JL65" s="10"/>
      <c r="JM65" s="10"/>
      <c r="JN65" s="10"/>
      <c r="JO65" s="10"/>
      <c r="JP65" s="10"/>
      <c r="JQ65" s="10"/>
      <c r="JR65" s="10"/>
      <c r="JS65" s="10"/>
      <c r="JT65" s="10"/>
      <c r="JU65" s="10"/>
      <c r="JV65" s="10"/>
      <c r="JW65" s="10"/>
      <c r="JX65" s="10"/>
      <c r="JY65" s="10"/>
      <c r="JZ65" s="10"/>
      <c r="KA65" s="10"/>
      <c r="KB65" s="10"/>
      <c r="KC65" s="10"/>
      <c r="KD65" s="8"/>
    </row>
    <row r="66" spans="1:290" s="1" customFormat="1" x14ac:dyDescent="0.25">
      <c r="A66" s="3" t="s">
        <v>191</v>
      </c>
      <c r="B66" s="3" t="s">
        <v>192</v>
      </c>
      <c r="C66" s="3"/>
      <c r="D66" s="17">
        <v>800</v>
      </c>
      <c r="E66" s="18">
        <v>1000</v>
      </c>
      <c r="F66" s="23"/>
      <c r="G66" s="26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  <c r="IW66" s="10"/>
      <c r="IX66" s="10"/>
      <c r="IY66" s="10"/>
      <c r="IZ66" s="10"/>
      <c r="JA66" s="10"/>
      <c r="JB66" s="10"/>
      <c r="JC66" s="10"/>
      <c r="JD66" s="10"/>
      <c r="JE66" s="10"/>
      <c r="JF66" s="10"/>
      <c r="JG66" s="10"/>
      <c r="JH66" s="10"/>
      <c r="JI66" s="10"/>
      <c r="JJ66" s="10"/>
      <c r="JK66" s="10"/>
      <c r="JL66" s="10"/>
      <c r="JM66" s="10"/>
      <c r="JN66" s="10"/>
      <c r="JO66" s="10"/>
      <c r="JP66" s="10"/>
      <c r="JQ66" s="10"/>
      <c r="JR66" s="10"/>
      <c r="JS66" s="10"/>
      <c r="JT66" s="10"/>
      <c r="JU66" s="10"/>
      <c r="JV66" s="10"/>
      <c r="JW66" s="10"/>
      <c r="JX66" s="10"/>
      <c r="JY66" s="10"/>
      <c r="JZ66" s="10"/>
      <c r="KA66" s="10"/>
      <c r="KB66" s="10"/>
      <c r="KC66" s="10"/>
      <c r="KD66" s="8"/>
    </row>
    <row r="67" spans="1:290" s="12" customFormat="1" x14ac:dyDescent="0.25">
      <c r="A67" s="3" t="s">
        <v>136</v>
      </c>
      <c r="B67" s="3" t="s">
        <v>137</v>
      </c>
      <c r="C67" s="3"/>
      <c r="D67" s="17">
        <v>1600</v>
      </c>
      <c r="E67" s="18">
        <v>2000</v>
      </c>
      <c r="F67" s="23"/>
      <c r="G67" s="26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  <c r="FY67" s="15"/>
      <c r="FZ67" s="15"/>
      <c r="GA67" s="15"/>
      <c r="GB67" s="15"/>
      <c r="GC67" s="15"/>
      <c r="GD67" s="15"/>
      <c r="GE67" s="15"/>
      <c r="GF67" s="15"/>
      <c r="GG67" s="15"/>
      <c r="GH67" s="15"/>
      <c r="GI67" s="15"/>
      <c r="GJ67" s="15"/>
      <c r="GK67" s="15"/>
      <c r="GL67" s="15"/>
      <c r="GM67" s="15"/>
      <c r="GN67" s="15"/>
      <c r="GO67" s="15"/>
      <c r="GP67" s="15"/>
      <c r="GQ67" s="15"/>
      <c r="GR67" s="15"/>
      <c r="GS67" s="15"/>
      <c r="GT67" s="15"/>
      <c r="GU67" s="15"/>
      <c r="GV67" s="15"/>
      <c r="GW67" s="15"/>
      <c r="GX67" s="15"/>
      <c r="GY67" s="15"/>
      <c r="GZ67" s="15"/>
      <c r="HA67" s="15"/>
      <c r="HB67" s="15"/>
      <c r="HC67" s="15"/>
      <c r="HD67" s="15"/>
      <c r="HE67" s="15"/>
      <c r="HF67" s="15"/>
      <c r="HG67" s="15"/>
      <c r="HH67" s="15"/>
      <c r="HI67" s="15"/>
      <c r="HJ67" s="15"/>
      <c r="HK67" s="15"/>
      <c r="HL67" s="15"/>
      <c r="HM67" s="15"/>
      <c r="HN67" s="15"/>
      <c r="HO67" s="15"/>
      <c r="HP67" s="15"/>
      <c r="HQ67" s="15"/>
      <c r="HR67" s="15"/>
      <c r="HS67" s="15"/>
      <c r="HT67" s="15"/>
      <c r="HU67" s="15"/>
      <c r="HV67" s="15"/>
      <c r="HW67" s="15"/>
      <c r="HX67" s="15"/>
      <c r="HY67" s="15"/>
      <c r="HZ67" s="15"/>
      <c r="IA67" s="15"/>
      <c r="IB67" s="15"/>
      <c r="IC67" s="15"/>
      <c r="ID67" s="15"/>
      <c r="IE67" s="15"/>
      <c r="IF67" s="15"/>
      <c r="IG67" s="15"/>
      <c r="IH67" s="15"/>
      <c r="II67" s="15"/>
      <c r="IJ67" s="15"/>
      <c r="IK67" s="15"/>
      <c r="IL67" s="15"/>
      <c r="IM67" s="15"/>
      <c r="IN67" s="15"/>
      <c r="IO67" s="15"/>
      <c r="IP67" s="15"/>
      <c r="IQ67" s="15"/>
      <c r="IR67" s="15"/>
      <c r="IS67" s="15"/>
      <c r="IT67" s="15"/>
      <c r="IU67" s="15"/>
      <c r="IV67" s="15"/>
      <c r="IW67" s="15"/>
      <c r="IX67" s="15"/>
      <c r="IY67" s="15"/>
      <c r="IZ67" s="15"/>
      <c r="JA67" s="15"/>
      <c r="JB67" s="15"/>
      <c r="JC67" s="15"/>
      <c r="JD67" s="15"/>
      <c r="JE67" s="15"/>
      <c r="JF67" s="15"/>
      <c r="JG67" s="15"/>
      <c r="JH67" s="15"/>
      <c r="JI67" s="15"/>
      <c r="JJ67" s="15"/>
      <c r="JK67" s="15"/>
      <c r="JL67" s="15"/>
      <c r="JM67" s="15"/>
      <c r="JN67" s="15"/>
      <c r="JO67" s="15"/>
      <c r="JP67" s="15"/>
      <c r="JQ67" s="15"/>
      <c r="JR67" s="15"/>
      <c r="JS67" s="15"/>
      <c r="JT67" s="15"/>
      <c r="JU67" s="15"/>
      <c r="JV67" s="15"/>
      <c r="JW67" s="15"/>
      <c r="JX67" s="15"/>
      <c r="JY67" s="15"/>
      <c r="JZ67" s="15"/>
      <c r="KA67" s="15"/>
      <c r="KB67" s="15"/>
      <c r="KC67" s="15"/>
      <c r="KD67" s="16"/>
    </row>
    <row r="68" spans="1:290" s="1" customFormat="1" x14ac:dyDescent="0.25">
      <c r="A68" s="2" t="s">
        <v>138</v>
      </c>
      <c r="B68" s="2" t="s">
        <v>139</v>
      </c>
      <c r="C68" s="2" t="s">
        <v>140</v>
      </c>
      <c r="D68" s="19">
        <v>1600</v>
      </c>
      <c r="E68" s="20">
        <v>2000</v>
      </c>
      <c r="F68" s="23" t="s">
        <v>168</v>
      </c>
      <c r="G68" s="26" t="s">
        <v>170</v>
      </c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  <c r="IQ68" s="10"/>
      <c r="IR68" s="10"/>
      <c r="IS68" s="10"/>
      <c r="IT68" s="10"/>
      <c r="IU68" s="10"/>
      <c r="IV68" s="10"/>
      <c r="IW68" s="10"/>
      <c r="IX68" s="10"/>
      <c r="IY68" s="10"/>
      <c r="IZ68" s="10"/>
      <c r="JA68" s="10"/>
      <c r="JB68" s="10"/>
      <c r="JC68" s="10"/>
      <c r="JD68" s="10"/>
      <c r="JE68" s="10"/>
      <c r="JF68" s="10"/>
      <c r="JG68" s="10"/>
      <c r="JH68" s="10"/>
      <c r="JI68" s="10"/>
      <c r="JJ68" s="10"/>
      <c r="JK68" s="10"/>
      <c r="JL68" s="10"/>
      <c r="JM68" s="10"/>
      <c r="JN68" s="10"/>
      <c r="JO68" s="10"/>
      <c r="JP68" s="10"/>
      <c r="JQ68" s="10"/>
      <c r="JR68" s="10"/>
      <c r="JS68" s="10"/>
      <c r="JT68" s="10"/>
      <c r="JU68" s="10"/>
      <c r="JV68" s="10"/>
      <c r="JW68" s="10"/>
      <c r="JX68" s="10"/>
      <c r="JY68" s="10"/>
      <c r="JZ68" s="10"/>
      <c r="KA68" s="10"/>
      <c r="KB68" s="10"/>
      <c r="KC68" s="10"/>
      <c r="KD68" s="8"/>
    </row>
    <row r="69" spans="1:290" s="12" customFormat="1" ht="30" x14ac:dyDescent="0.25">
      <c r="A69" s="3" t="s">
        <v>141</v>
      </c>
      <c r="B69" s="3" t="s">
        <v>142</v>
      </c>
      <c r="C69" s="3"/>
      <c r="D69" s="17">
        <v>116000</v>
      </c>
      <c r="E69" s="18">
        <f>E70</f>
        <v>145000</v>
      </c>
      <c r="F69" s="23"/>
      <c r="G69" s="26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15"/>
      <c r="IO69" s="15"/>
      <c r="IP69" s="15"/>
      <c r="IQ69" s="15"/>
      <c r="IR69" s="15"/>
      <c r="IS69" s="15"/>
      <c r="IT69" s="15"/>
      <c r="IU69" s="15"/>
      <c r="IV69" s="15"/>
      <c r="IW69" s="15"/>
      <c r="IX69" s="15"/>
      <c r="IY69" s="15"/>
      <c r="IZ69" s="15"/>
      <c r="JA69" s="15"/>
      <c r="JB69" s="15"/>
      <c r="JC69" s="15"/>
      <c r="JD69" s="15"/>
      <c r="JE69" s="15"/>
      <c r="JF69" s="15"/>
      <c r="JG69" s="15"/>
      <c r="JH69" s="15"/>
      <c r="JI69" s="15"/>
      <c r="JJ69" s="15"/>
      <c r="JK69" s="15"/>
      <c r="JL69" s="15"/>
      <c r="JM69" s="15"/>
      <c r="JN69" s="15"/>
      <c r="JO69" s="15"/>
      <c r="JP69" s="15"/>
      <c r="JQ69" s="15"/>
      <c r="JR69" s="15"/>
      <c r="JS69" s="15"/>
      <c r="JT69" s="15"/>
      <c r="JU69" s="15"/>
      <c r="JV69" s="15"/>
      <c r="JW69" s="15"/>
      <c r="JX69" s="15"/>
      <c r="JY69" s="15"/>
      <c r="JZ69" s="15"/>
      <c r="KA69" s="15"/>
      <c r="KB69" s="15"/>
      <c r="KC69" s="15"/>
      <c r="KD69" s="16"/>
    </row>
    <row r="70" spans="1:290" s="1" customFormat="1" ht="30" x14ac:dyDescent="0.25">
      <c r="A70" s="2" t="s">
        <v>143</v>
      </c>
      <c r="B70" s="2" t="s">
        <v>142</v>
      </c>
      <c r="C70" s="2" t="s">
        <v>144</v>
      </c>
      <c r="D70" s="20">
        <v>116000</v>
      </c>
      <c r="E70" s="20">
        <v>145000</v>
      </c>
      <c r="F70" s="23" t="s">
        <v>168</v>
      </c>
      <c r="G70" s="26" t="s">
        <v>170</v>
      </c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  <c r="IW70" s="10"/>
      <c r="IX70" s="10"/>
      <c r="IY70" s="10"/>
      <c r="IZ70" s="10"/>
      <c r="JA70" s="10"/>
      <c r="JB70" s="10"/>
      <c r="JC70" s="10"/>
      <c r="JD70" s="10"/>
      <c r="JE70" s="10"/>
      <c r="JF70" s="10"/>
      <c r="JG70" s="10"/>
      <c r="JH70" s="10"/>
      <c r="JI70" s="10"/>
      <c r="JJ70" s="10"/>
      <c r="JK70" s="10"/>
      <c r="JL70" s="10"/>
      <c r="JM70" s="10"/>
      <c r="JN70" s="10"/>
      <c r="JO70" s="10"/>
      <c r="JP70" s="10"/>
      <c r="JQ70" s="10"/>
      <c r="JR70" s="10"/>
      <c r="JS70" s="10"/>
      <c r="JT70" s="10"/>
      <c r="JU70" s="10"/>
      <c r="JV70" s="10"/>
      <c r="JW70" s="10"/>
      <c r="JX70" s="10"/>
      <c r="JY70" s="10"/>
      <c r="JZ70" s="10"/>
      <c r="KA70" s="10"/>
      <c r="KB70" s="10"/>
      <c r="KC70" s="10"/>
      <c r="KD70" s="8"/>
    </row>
    <row r="71" spans="1:290" s="12" customFormat="1" x14ac:dyDescent="0.25">
      <c r="A71" s="3" t="s">
        <v>145</v>
      </c>
      <c r="B71" s="3" t="s">
        <v>146</v>
      </c>
      <c r="C71" s="3"/>
      <c r="D71" s="17">
        <v>4000</v>
      </c>
      <c r="E71" s="18">
        <f>E72</f>
        <v>4000</v>
      </c>
      <c r="F71" s="23"/>
      <c r="G71" s="26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  <c r="HR71" s="15"/>
      <c r="HS71" s="15"/>
      <c r="HT71" s="15"/>
      <c r="HU71" s="15"/>
      <c r="HV71" s="15"/>
      <c r="HW71" s="15"/>
      <c r="HX71" s="15"/>
      <c r="HY71" s="15"/>
      <c r="HZ71" s="15"/>
      <c r="IA71" s="15"/>
      <c r="IB71" s="15"/>
      <c r="IC71" s="15"/>
      <c r="ID71" s="15"/>
      <c r="IE71" s="15"/>
      <c r="IF71" s="15"/>
      <c r="IG71" s="15"/>
      <c r="IH71" s="15"/>
      <c r="II71" s="15"/>
      <c r="IJ71" s="15"/>
      <c r="IK71" s="15"/>
      <c r="IL71" s="15"/>
      <c r="IM71" s="15"/>
      <c r="IN71" s="15"/>
      <c r="IO71" s="15"/>
      <c r="IP71" s="15"/>
      <c r="IQ71" s="15"/>
      <c r="IR71" s="15"/>
      <c r="IS71" s="15"/>
      <c r="IT71" s="15"/>
      <c r="IU71" s="15"/>
      <c r="IV71" s="15"/>
      <c r="IW71" s="15"/>
      <c r="IX71" s="15"/>
      <c r="IY71" s="15"/>
      <c r="IZ71" s="15"/>
      <c r="JA71" s="15"/>
      <c r="JB71" s="15"/>
      <c r="JC71" s="15"/>
      <c r="JD71" s="15"/>
      <c r="JE71" s="15"/>
      <c r="JF71" s="15"/>
      <c r="JG71" s="15"/>
      <c r="JH71" s="15"/>
      <c r="JI71" s="15"/>
      <c r="JJ71" s="15"/>
      <c r="JK71" s="15"/>
      <c r="JL71" s="15"/>
      <c r="JM71" s="15"/>
      <c r="JN71" s="15"/>
      <c r="JO71" s="15"/>
      <c r="JP71" s="15"/>
      <c r="JQ71" s="15"/>
      <c r="JR71" s="15"/>
      <c r="JS71" s="15"/>
      <c r="JT71" s="15"/>
      <c r="JU71" s="15"/>
      <c r="JV71" s="15"/>
      <c r="JW71" s="15"/>
      <c r="JX71" s="15"/>
      <c r="JY71" s="15"/>
      <c r="JZ71" s="15"/>
      <c r="KA71" s="15"/>
      <c r="KB71" s="15"/>
      <c r="KC71" s="15"/>
      <c r="KD71" s="16"/>
    </row>
    <row r="72" spans="1:290" s="12" customFormat="1" x14ac:dyDescent="0.25">
      <c r="A72" s="3" t="s">
        <v>147</v>
      </c>
      <c r="B72" s="3" t="s">
        <v>148</v>
      </c>
      <c r="C72" s="3"/>
      <c r="D72" s="17">
        <f>(D73+D74)</f>
        <v>4000</v>
      </c>
      <c r="E72" s="18">
        <f>(E73+E74)</f>
        <v>4000</v>
      </c>
      <c r="F72" s="23"/>
      <c r="G72" s="26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  <c r="HK72" s="15"/>
      <c r="HL72" s="15"/>
      <c r="HM72" s="15"/>
      <c r="HN72" s="15"/>
      <c r="HO72" s="15"/>
      <c r="HP72" s="15"/>
      <c r="HQ72" s="15"/>
      <c r="HR72" s="15"/>
      <c r="HS72" s="15"/>
      <c r="HT72" s="15"/>
      <c r="HU72" s="15"/>
      <c r="HV72" s="15"/>
      <c r="HW72" s="15"/>
      <c r="HX72" s="15"/>
      <c r="HY72" s="15"/>
      <c r="HZ72" s="15"/>
      <c r="IA72" s="15"/>
      <c r="IB72" s="15"/>
      <c r="IC72" s="15"/>
      <c r="ID72" s="15"/>
      <c r="IE72" s="15"/>
      <c r="IF72" s="15"/>
      <c r="IG72" s="15"/>
      <c r="IH72" s="15"/>
      <c r="II72" s="15"/>
      <c r="IJ72" s="15"/>
      <c r="IK72" s="15"/>
      <c r="IL72" s="15"/>
      <c r="IM72" s="15"/>
      <c r="IN72" s="15"/>
      <c r="IO72" s="15"/>
      <c r="IP72" s="15"/>
      <c r="IQ72" s="15"/>
      <c r="IR72" s="15"/>
      <c r="IS72" s="15"/>
      <c r="IT72" s="15"/>
      <c r="IU72" s="15"/>
      <c r="IV72" s="15"/>
      <c r="IW72" s="15"/>
      <c r="IX72" s="15"/>
      <c r="IY72" s="15"/>
      <c r="IZ72" s="15"/>
      <c r="JA72" s="15"/>
      <c r="JB72" s="15"/>
      <c r="JC72" s="15"/>
      <c r="JD72" s="15"/>
      <c r="JE72" s="15"/>
      <c r="JF72" s="15"/>
      <c r="JG72" s="15"/>
      <c r="JH72" s="15"/>
      <c r="JI72" s="15"/>
      <c r="JJ72" s="15"/>
      <c r="JK72" s="15"/>
      <c r="JL72" s="15"/>
      <c r="JM72" s="15"/>
      <c r="JN72" s="15"/>
      <c r="JO72" s="15"/>
      <c r="JP72" s="15"/>
      <c r="JQ72" s="15"/>
      <c r="JR72" s="15"/>
      <c r="JS72" s="15"/>
      <c r="JT72" s="15"/>
      <c r="JU72" s="15"/>
      <c r="JV72" s="15"/>
      <c r="JW72" s="15"/>
      <c r="JX72" s="15"/>
      <c r="JY72" s="15"/>
      <c r="JZ72" s="15"/>
      <c r="KA72" s="15"/>
      <c r="KB72" s="15"/>
      <c r="KC72" s="15"/>
      <c r="KD72" s="16"/>
    </row>
    <row r="73" spans="1:290" s="12" customFormat="1" ht="30" x14ac:dyDescent="0.25">
      <c r="A73" s="3" t="s">
        <v>149</v>
      </c>
      <c r="B73" s="3" t="s">
        <v>150</v>
      </c>
      <c r="C73" s="4" t="s">
        <v>151</v>
      </c>
      <c r="D73" s="17">
        <v>3000</v>
      </c>
      <c r="E73" s="18">
        <v>3000</v>
      </c>
      <c r="F73" s="23" t="s">
        <v>168</v>
      </c>
      <c r="G73" s="26" t="s">
        <v>171</v>
      </c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  <c r="GZ73" s="15"/>
      <c r="HA73" s="15"/>
      <c r="HB73" s="15"/>
      <c r="HC73" s="15"/>
      <c r="HD73" s="15"/>
      <c r="HE73" s="15"/>
      <c r="HF73" s="15"/>
      <c r="HG73" s="15"/>
      <c r="HH73" s="15"/>
      <c r="HI73" s="15"/>
      <c r="HJ73" s="15"/>
      <c r="HK73" s="15"/>
      <c r="HL73" s="15"/>
      <c r="HM73" s="15"/>
      <c r="HN73" s="15"/>
      <c r="HO73" s="15"/>
      <c r="HP73" s="15"/>
      <c r="HQ73" s="15"/>
      <c r="HR73" s="15"/>
      <c r="HS73" s="15"/>
      <c r="HT73" s="15"/>
      <c r="HU73" s="15"/>
      <c r="HV73" s="15"/>
      <c r="HW73" s="15"/>
      <c r="HX73" s="15"/>
      <c r="HY73" s="15"/>
      <c r="HZ73" s="15"/>
      <c r="IA73" s="15"/>
      <c r="IB73" s="15"/>
      <c r="IC73" s="15"/>
      <c r="ID73" s="15"/>
      <c r="IE73" s="15"/>
      <c r="IF73" s="15"/>
      <c r="IG73" s="15"/>
      <c r="IH73" s="15"/>
      <c r="II73" s="15"/>
      <c r="IJ73" s="15"/>
      <c r="IK73" s="15"/>
      <c r="IL73" s="15"/>
      <c r="IM73" s="15"/>
      <c r="IN73" s="15"/>
      <c r="IO73" s="15"/>
      <c r="IP73" s="15"/>
      <c r="IQ73" s="15"/>
      <c r="IR73" s="15"/>
      <c r="IS73" s="15"/>
      <c r="IT73" s="15"/>
      <c r="IU73" s="15"/>
      <c r="IV73" s="15"/>
      <c r="IW73" s="15"/>
      <c r="IX73" s="15"/>
      <c r="IY73" s="15"/>
      <c r="IZ73" s="15"/>
      <c r="JA73" s="15"/>
      <c r="JB73" s="15"/>
      <c r="JC73" s="15"/>
      <c r="JD73" s="15"/>
      <c r="JE73" s="15"/>
      <c r="JF73" s="15"/>
      <c r="JG73" s="15"/>
      <c r="JH73" s="15"/>
      <c r="JI73" s="15"/>
      <c r="JJ73" s="15"/>
      <c r="JK73" s="15"/>
      <c r="JL73" s="15"/>
      <c r="JM73" s="15"/>
      <c r="JN73" s="15"/>
      <c r="JO73" s="15"/>
      <c r="JP73" s="15"/>
      <c r="JQ73" s="15"/>
      <c r="JR73" s="15"/>
      <c r="JS73" s="15"/>
      <c r="JT73" s="15"/>
      <c r="JU73" s="15"/>
      <c r="JV73" s="15"/>
      <c r="JW73" s="15"/>
      <c r="JX73" s="15"/>
      <c r="JY73" s="15"/>
      <c r="JZ73" s="15"/>
      <c r="KA73" s="15"/>
      <c r="KB73" s="15"/>
      <c r="KC73" s="15"/>
      <c r="KD73" s="16"/>
    </row>
    <row r="74" spans="1:290" s="12" customFormat="1" x14ac:dyDescent="0.25">
      <c r="A74" s="3" t="s">
        <v>194</v>
      </c>
      <c r="B74" s="3" t="s">
        <v>195</v>
      </c>
      <c r="C74" s="4"/>
      <c r="D74" s="17">
        <v>1000</v>
      </c>
      <c r="E74" s="18">
        <v>1000</v>
      </c>
      <c r="F74" s="23"/>
      <c r="G74" s="26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  <c r="GZ74" s="15"/>
      <c r="HA74" s="15"/>
      <c r="HB74" s="15"/>
      <c r="HC74" s="15"/>
      <c r="HD74" s="15"/>
      <c r="HE74" s="15"/>
      <c r="HF74" s="15"/>
      <c r="HG74" s="15"/>
      <c r="HH74" s="15"/>
      <c r="HI74" s="15"/>
      <c r="HJ74" s="15"/>
      <c r="HK74" s="15"/>
      <c r="HL74" s="15"/>
      <c r="HM74" s="15"/>
      <c r="HN74" s="15"/>
      <c r="HO74" s="15"/>
      <c r="HP74" s="15"/>
      <c r="HQ74" s="15"/>
      <c r="HR74" s="15"/>
      <c r="HS74" s="15"/>
      <c r="HT74" s="15"/>
      <c r="HU74" s="15"/>
      <c r="HV74" s="15"/>
      <c r="HW74" s="15"/>
      <c r="HX74" s="15"/>
      <c r="HY74" s="15"/>
      <c r="HZ74" s="15"/>
      <c r="IA74" s="15"/>
      <c r="IB74" s="15"/>
      <c r="IC74" s="15"/>
      <c r="ID74" s="15"/>
      <c r="IE74" s="15"/>
      <c r="IF74" s="15"/>
      <c r="IG74" s="15"/>
      <c r="IH74" s="15"/>
      <c r="II74" s="15"/>
      <c r="IJ74" s="15"/>
      <c r="IK74" s="15"/>
      <c r="IL74" s="15"/>
      <c r="IM74" s="15"/>
      <c r="IN74" s="15"/>
      <c r="IO74" s="15"/>
      <c r="IP74" s="15"/>
      <c r="IQ74" s="15"/>
      <c r="IR74" s="15"/>
      <c r="IS74" s="15"/>
      <c r="IT74" s="15"/>
      <c r="IU74" s="15"/>
      <c r="IV74" s="15"/>
      <c r="IW74" s="15"/>
      <c r="IX74" s="15"/>
      <c r="IY74" s="15"/>
      <c r="IZ74" s="15"/>
      <c r="JA74" s="15"/>
      <c r="JB74" s="15"/>
      <c r="JC74" s="15"/>
      <c r="JD74" s="15"/>
      <c r="JE74" s="15"/>
      <c r="JF74" s="15"/>
      <c r="JG74" s="15"/>
      <c r="JH74" s="15"/>
      <c r="JI74" s="15"/>
      <c r="JJ74" s="15"/>
      <c r="JK74" s="15"/>
      <c r="JL74" s="15"/>
      <c r="JM74" s="15"/>
      <c r="JN74" s="15"/>
      <c r="JO74" s="15"/>
      <c r="JP74" s="15"/>
      <c r="JQ74" s="15"/>
      <c r="JR74" s="15"/>
      <c r="JS74" s="15"/>
      <c r="JT74" s="15"/>
      <c r="JU74" s="15"/>
      <c r="JV74" s="15"/>
      <c r="JW74" s="15"/>
      <c r="JX74" s="15"/>
      <c r="JY74" s="15"/>
      <c r="JZ74" s="15"/>
      <c r="KA74" s="15"/>
      <c r="KB74" s="15"/>
      <c r="KC74" s="15"/>
      <c r="KD74" s="16"/>
    </row>
    <row r="75" spans="1:290" s="12" customFormat="1" ht="30" x14ac:dyDescent="0.25">
      <c r="A75" s="30">
        <v>37</v>
      </c>
      <c r="B75" s="3" t="s">
        <v>202</v>
      </c>
      <c r="C75" s="4"/>
      <c r="D75" s="17">
        <v>50000</v>
      </c>
      <c r="E75" s="18">
        <f>(E76)</f>
        <v>50000</v>
      </c>
      <c r="F75" s="23"/>
      <c r="G75" s="26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  <c r="FY75" s="15"/>
      <c r="FZ75" s="15"/>
      <c r="GA75" s="15"/>
      <c r="GB75" s="15"/>
      <c r="GC75" s="15"/>
      <c r="GD75" s="15"/>
      <c r="GE75" s="15"/>
      <c r="GF75" s="15"/>
      <c r="GG75" s="15"/>
      <c r="GH75" s="15"/>
      <c r="GI75" s="15"/>
      <c r="GJ75" s="15"/>
      <c r="GK75" s="15"/>
      <c r="GL75" s="15"/>
      <c r="GM75" s="15"/>
      <c r="GN75" s="15"/>
      <c r="GO75" s="15"/>
      <c r="GP75" s="15"/>
      <c r="GQ75" s="15"/>
      <c r="GR75" s="15"/>
      <c r="GS75" s="15"/>
      <c r="GT75" s="15"/>
      <c r="GU75" s="15"/>
      <c r="GV75" s="15"/>
      <c r="GW75" s="15"/>
      <c r="GX75" s="15"/>
      <c r="GY75" s="15"/>
      <c r="GZ75" s="15"/>
      <c r="HA75" s="15"/>
      <c r="HB75" s="15"/>
      <c r="HC75" s="15"/>
      <c r="HD75" s="15"/>
      <c r="HE75" s="15"/>
      <c r="HF75" s="15"/>
      <c r="HG75" s="15"/>
      <c r="HH75" s="15"/>
      <c r="HI75" s="15"/>
      <c r="HJ75" s="15"/>
      <c r="HK75" s="15"/>
      <c r="HL75" s="15"/>
      <c r="HM75" s="15"/>
      <c r="HN75" s="15"/>
      <c r="HO75" s="15"/>
      <c r="HP75" s="15"/>
      <c r="HQ75" s="15"/>
      <c r="HR75" s="15"/>
      <c r="HS75" s="15"/>
      <c r="HT75" s="15"/>
      <c r="HU75" s="15"/>
      <c r="HV75" s="15"/>
      <c r="HW75" s="15"/>
      <c r="HX75" s="15"/>
      <c r="HY75" s="15"/>
      <c r="HZ75" s="15"/>
      <c r="IA75" s="15"/>
      <c r="IB75" s="15"/>
      <c r="IC75" s="15"/>
      <c r="ID75" s="15"/>
      <c r="IE75" s="15"/>
      <c r="IF75" s="15"/>
      <c r="IG75" s="15"/>
      <c r="IH75" s="15"/>
      <c r="II75" s="15"/>
      <c r="IJ75" s="15"/>
      <c r="IK75" s="15"/>
      <c r="IL75" s="15"/>
      <c r="IM75" s="15"/>
      <c r="IN75" s="15"/>
      <c r="IO75" s="15"/>
      <c r="IP75" s="15"/>
      <c r="IQ75" s="15"/>
      <c r="IR75" s="15"/>
      <c r="IS75" s="15"/>
      <c r="IT75" s="15"/>
      <c r="IU75" s="15"/>
      <c r="IV75" s="15"/>
      <c r="IW75" s="15"/>
      <c r="IX75" s="15"/>
      <c r="IY75" s="15"/>
      <c r="IZ75" s="15"/>
      <c r="JA75" s="15"/>
      <c r="JB75" s="15"/>
      <c r="JC75" s="15"/>
      <c r="JD75" s="15"/>
      <c r="JE75" s="15"/>
      <c r="JF75" s="15"/>
      <c r="JG75" s="15"/>
      <c r="JH75" s="15"/>
      <c r="JI75" s="15"/>
      <c r="JJ75" s="15"/>
      <c r="JK75" s="15"/>
      <c r="JL75" s="15"/>
      <c r="JM75" s="15"/>
      <c r="JN75" s="15"/>
      <c r="JO75" s="15"/>
      <c r="JP75" s="15"/>
      <c r="JQ75" s="15"/>
      <c r="JR75" s="15"/>
      <c r="JS75" s="15"/>
      <c r="JT75" s="15"/>
      <c r="JU75" s="15"/>
      <c r="JV75" s="15"/>
      <c r="JW75" s="15"/>
      <c r="JX75" s="15"/>
      <c r="JY75" s="15"/>
      <c r="JZ75" s="15"/>
      <c r="KA75" s="15"/>
      <c r="KB75" s="15"/>
      <c r="KC75" s="15"/>
      <c r="KD75" s="16"/>
    </row>
    <row r="76" spans="1:290" s="12" customFormat="1" ht="30" x14ac:dyDescent="0.25">
      <c r="A76" s="30">
        <v>372</v>
      </c>
      <c r="B76" s="3" t="s">
        <v>203</v>
      </c>
      <c r="C76" s="4"/>
      <c r="D76" s="17">
        <v>50000</v>
      </c>
      <c r="E76" s="18">
        <f>(E77)</f>
        <v>50000</v>
      </c>
      <c r="F76" s="23"/>
      <c r="G76" s="26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GR76" s="15"/>
      <c r="GS76" s="15"/>
      <c r="GT76" s="15"/>
      <c r="GU76" s="15"/>
      <c r="GV76" s="15"/>
      <c r="GW76" s="15"/>
      <c r="GX76" s="15"/>
      <c r="GY76" s="15"/>
      <c r="GZ76" s="15"/>
      <c r="HA76" s="15"/>
      <c r="HB76" s="15"/>
      <c r="HC76" s="15"/>
      <c r="HD76" s="15"/>
      <c r="HE76" s="15"/>
      <c r="HF76" s="15"/>
      <c r="HG76" s="15"/>
      <c r="HH76" s="15"/>
      <c r="HI76" s="15"/>
      <c r="HJ76" s="15"/>
      <c r="HK76" s="15"/>
      <c r="HL76" s="15"/>
      <c r="HM76" s="15"/>
      <c r="HN76" s="15"/>
      <c r="HO76" s="15"/>
      <c r="HP76" s="15"/>
      <c r="HQ76" s="15"/>
      <c r="HR76" s="15"/>
      <c r="HS76" s="15"/>
      <c r="HT76" s="15"/>
      <c r="HU76" s="15"/>
      <c r="HV76" s="15"/>
      <c r="HW76" s="15"/>
      <c r="HX76" s="15"/>
      <c r="HY76" s="15"/>
      <c r="HZ76" s="15"/>
      <c r="IA76" s="15"/>
      <c r="IB76" s="15"/>
      <c r="IC76" s="15"/>
      <c r="ID76" s="15"/>
      <c r="IE76" s="15"/>
      <c r="IF76" s="15"/>
      <c r="IG76" s="15"/>
      <c r="IH76" s="15"/>
      <c r="II76" s="15"/>
      <c r="IJ76" s="15"/>
      <c r="IK76" s="15"/>
      <c r="IL76" s="15"/>
      <c r="IM76" s="15"/>
      <c r="IN76" s="15"/>
      <c r="IO76" s="15"/>
      <c r="IP76" s="15"/>
      <c r="IQ76" s="15"/>
      <c r="IR76" s="15"/>
      <c r="IS76" s="15"/>
      <c r="IT76" s="15"/>
      <c r="IU76" s="15"/>
      <c r="IV76" s="15"/>
      <c r="IW76" s="15"/>
      <c r="IX76" s="15"/>
      <c r="IY76" s="15"/>
      <c r="IZ76" s="15"/>
      <c r="JA76" s="15"/>
      <c r="JB76" s="15"/>
      <c r="JC76" s="15"/>
      <c r="JD76" s="15"/>
      <c r="JE76" s="15"/>
      <c r="JF76" s="15"/>
      <c r="JG76" s="15"/>
      <c r="JH76" s="15"/>
      <c r="JI76" s="15"/>
      <c r="JJ76" s="15"/>
      <c r="JK76" s="15"/>
      <c r="JL76" s="15"/>
      <c r="JM76" s="15"/>
      <c r="JN76" s="15"/>
      <c r="JO76" s="15"/>
      <c r="JP76" s="15"/>
      <c r="JQ76" s="15"/>
      <c r="JR76" s="15"/>
      <c r="JS76" s="15"/>
      <c r="JT76" s="15"/>
      <c r="JU76" s="15"/>
      <c r="JV76" s="15"/>
      <c r="JW76" s="15"/>
      <c r="JX76" s="15"/>
      <c r="JY76" s="15"/>
      <c r="JZ76" s="15"/>
      <c r="KA76" s="15"/>
      <c r="KB76" s="15"/>
      <c r="KC76" s="15"/>
      <c r="KD76" s="16"/>
    </row>
    <row r="77" spans="1:290" s="12" customFormat="1" ht="30" x14ac:dyDescent="0.25">
      <c r="A77" s="30">
        <v>3722</v>
      </c>
      <c r="B77" s="3" t="s">
        <v>204</v>
      </c>
      <c r="C77" s="4" t="s">
        <v>34</v>
      </c>
      <c r="D77" s="17">
        <v>50000</v>
      </c>
      <c r="E77" s="18">
        <v>50000</v>
      </c>
      <c r="F77" s="23" t="s">
        <v>168</v>
      </c>
      <c r="G77" s="26" t="s">
        <v>170</v>
      </c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15"/>
      <c r="GA77" s="15"/>
      <c r="GB77" s="15"/>
      <c r="GC77" s="15"/>
      <c r="GD77" s="15"/>
      <c r="GE77" s="15"/>
      <c r="GF77" s="15"/>
      <c r="GG77" s="15"/>
      <c r="GH77" s="15"/>
      <c r="GI77" s="15"/>
      <c r="GJ77" s="15"/>
      <c r="GK77" s="15"/>
      <c r="GL77" s="15"/>
      <c r="GM77" s="15"/>
      <c r="GN77" s="15"/>
      <c r="GO77" s="15"/>
      <c r="GP77" s="15"/>
      <c r="GQ77" s="15"/>
      <c r="GR77" s="15"/>
      <c r="GS77" s="15"/>
      <c r="GT77" s="15"/>
      <c r="GU77" s="15"/>
      <c r="GV77" s="15"/>
      <c r="GW77" s="15"/>
      <c r="GX77" s="15"/>
      <c r="GY77" s="15"/>
      <c r="GZ77" s="15"/>
      <c r="HA77" s="15"/>
      <c r="HB77" s="15"/>
      <c r="HC77" s="15"/>
      <c r="HD77" s="15"/>
      <c r="HE77" s="15"/>
      <c r="HF77" s="15"/>
      <c r="HG77" s="15"/>
      <c r="HH77" s="15"/>
      <c r="HI77" s="15"/>
      <c r="HJ77" s="15"/>
      <c r="HK77" s="15"/>
      <c r="HL77" s="15"/>
      <c r="HM77" s="15"/>
      <c r="HN77" s="15"/>
      <c r="HO77" s="15"/>
      <c r="HP77" s="15"/>
      <c r="HQ77" s="15"/>
      <c r="HR77" s="15"/>
      <c r="HS77" s="15"/>
      <c r="HT77" s="15"/>
      <c r="HU77" s="15"/>
      <c r="HV77" s="15"/>
      <c r="HW77" s="15"/>
      <c r="HX77" s="15"/>
      <c r="HY77" s="15"/>
      <c r="HZ77" s="15"/>
      <c r="IA77" s="15"/>
      <c r="IB77" s="15"/>
      <c r="IC77" s="15"/>
      <c r="ID77" s="15"/>
      <c r="IE77" s="15"/>
      <c r="IF77" s="15"/>
      <c r="IG77" s="15"/>
      <c r="IH77" s="15"/>
      <c r="II77" s="15"/>
      <c r="IJ77" s="15"/>
      <c r="IK77" s="15"/>
      <c r="IL77" s="15"/>
      <c r="IM77" s="15"/>
      <c r="IN77" s="15"/>
      <c r="IO77" s="15"/>
      <c r="IP77" s="15"/>
      <c r="IQ77" s="15"/>
      <c r="IR77" s="15"/>
      <c r="IS77" s="15"/>
      <c r="IT77" s="15"/>
      <c r="IU77" s="15"/>
      <c r="IV77" s="15"/>
      <c r="IW77" s="15"/>
      <c r="IX77" s="15"/>
      <c r="IY77" s="15"/>
      <c r="IZ77" s="15"/>
      <c r="JA77" s="15"/>
      <c r="JB77" s="15"/>
      <c r="JC77" s="15"/>
      <c r="JD77" s="15"/>
      <c r="JE77" s="15"/>
      <c r="JF77" s="15"/>
      <c r="JG77" s="15"/>
      <c r="JH77" s="15"/>
      <c r="JI77" s="15"/>
      <c r="JJ77" s="15"/>
      <c r="JK77" s="15"/>
      <c r="JL77" s="15"/>
      <c r="JM77" s="15"/>
      <c r="JN77" s="15"/>
      <c r="JO77" s="15"/>
      <c r="JP77" s="15"/>
      <c r="JQ77" s="15"/>
      <c r="JR77" s="15"/>
      <c r="JS77" s="15"/>
      <c r="JT77" s="15"/>
      <c r="JU77" s="15"/>
      <c r="JV77" s="15"/>
      <c r="JW77" s="15"/>
      <c r="JX77" s="15"/>
      <c r="JY77" s="15"/>
      <c r="JZ77" s="15"/>
      <c r="KA77" s="15"/>
      <c r="KB77" s="15"/>
      <c r="KC77" s="15"/>
      <c r="KD77" s="16"/>
    </row>
    <row r="78" spans="1:290" s="12" customFormat="1" ht="30" x14ac:dyDescent="0.25">
      <c r="A78" s="3" t="s">
        <v>152</v>
      </c>
      <c r="B78" s="3" t="s">
        <v>153</v>
      </c>
      <c r="C78" s="3"/>
      <c r="D78" s="17">
        <f>(D79+D81+D83+D84)</f>
        <v>462900</v>
      </c>
      <c r="E78" s="18">
        <f>(E79+E81+E84)</f>
        <v>559000</v>
      </c>
      <c r="F78" s="23"/>
      <c r="G78" s="26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  <c r="GZ78" s="15"/>
      <c r="HA78" s="15"/>
      <c r="HB78" s="15"/>
      <c r="HC78" s="15"/>
      <c r="HD78" s="15"/>
      <c r="HE78" s="15"/>
      <c r="HF78" s="15"/>
      <c r="HG78" s="15"/>
      <c r="HH78" s="15"/>
      <c r="HI78" s="15"/>
      <c r="HJ78" s="15"/>
      <c r="HK78" s="15"/>
      <c r="HL78" s="15"/>
      <c r="HM78" s="15"/>
      <c r="HN78" s="15"/>
      <c r="HO78" s="15"/>
      <c r="HP78" s="15"/>
      <c r="HQ78" s="15"/>
      <c r="HR78" s="15"/>
      <c r="HS78" s="15"/>
      <c r="HT78" s="15"/>
      <c r="HU78" s="15"/>
      <c r="HV78" s="15"/>
      <c r="HW78" s="15"/>
      <c r="HX78" s="15"/>
      <c r="HY78" s="15"/>
      <c r="HZ78" s="15"/>
      <c r="IA78" s="15"/>
      <c r="IB78" s="15"/>
      <c r="IC78" s="15"/>
      <c r="ID78" s="15"/>
      <c r="IE78" s="15"/>
      <c r="IF78" s="15"/>
      <c r="IG78" s="15"/>
      <c r="IH78" s="15"/>
      <c r="II78" s="15"/>
      <c r="IJ78" s="15"/>
      <c r="IK78" s="15"/>
      <c r="IL78" s="15"/>
      <c r="IM78" s="15"/>
      <c r="IN78" s="15"/>
      <c r="IO78" s="15"/>
      <c r="IP78" s="15"/>
      <c r="IQ78" s="15"/>
      <c r="IR78" s="15"/>
      <c r="IS78" s="15"/>
      <c r="IT78" s="15"/>
      <c r="IU78" s="15"/>
      <c r="IV78" s="15"/>
      <c r="IW78" s="15"/>
      <c r="IX78" s="15"/>
      <c r="IY78" s="15"/>
      <c r="IZ78" s="15"/>
      <c r="JA78" s="15"/>
      <c r="JB78" s="15"/>
      <c r="JC78" s="15"/>
      <c r="JD78" s="15"/>
      <c r="JE78" s="15"/>
      <c r="JF78" s="15"/>
      <c r="JG78" s="15"/>
      <c r="JH78" s="15"/>
      <c r="JI78" s="15"/>
      <c r="JJ78" s="15"/>
      <c r="JK78" s="15"/>
      <c r="JL78" s="15"/>
      <c r="JM78" s="15"/>
      <c r="JN78" s="15"/>
      <c r="JO78" s="15"/>
      <c r="JP78" s="15"/>
      <c r="JQ78" s="15"/>
      <c r="JR78" s="15"/>
      <c r="JS78" s="15"/>
      <c r="JT78" s="15"/>
      <c r="JU78" s="15"/>
      <c r="JV78" s="15"/>
      <c r="JW78" s="15"/>
      <c r="JX78" s="15"/>
      <c r="JY78" s="15"/>
      <c r="JZ78" s="15"/>
      <c r="KA78" s="15"/>
      <c r="KB78" s="15"/>
      <c r="KC78" s="15"/>
      <c r="KD78" s="16"/>
    </row>
    <row r="79" spans="1:290" s="12" customFormat="1" x14ac:dyDescent="0.25">
      <c r="A79" s="3" t="s">
        <v>154</v>
      </c>
      <c r="B79" s="3" t="s">
        <v>155</v>
      </c>
      <c r="C79" s="3"/>
      <c r="D79" s="17">
        <v>175200</v>
      </c>
      <c r="E79" s="18">
        <v>219000</v>
      </c>
      <c r="F79" s="23"/>
      <c r="G79" s="26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  <c r="FY79" s="15"/>
      <c r="FZ79" s="15"/>
      <c r="GA79" s="15"/>
      <c r="GB79" s="15"/>
      <c r="GC79" s="15"/>
      <c r="GD79" s="15"/>
      <c r="GE79" s="15"/>
      <c r="GF79" s="15"/>
      <c r="GG79" s="15"/>
      <c r="GH79" s="15"/>
      <c r="GI79" s="15"/>
      <c r="GJ79" s="15"/>
      <c r="GK79" s="15"/>
      <c r="GL79" s="15"/>
      <c r="GM79" s="15"/>
      <c r="GN79" s="15"/>
      <c r="GO79" s="15"/>
      <c r="GP79" s="15"/>
      <c r="GQ79" s="15"/>
      <c r="GR79" s="15"/>
      <c r="GS79" s="15"/>
      <c r="GT79" s="15"/>
      <c r="GU79" s="15"/>
      <c r="GV79" s="15"/>
      <c r="GW79" s="15"/>
      <c r="GX79" s="15"/>
      <c r="GY79" s="15"/>
      <c r="GZ79" s="15"/>
      <c r="HA79" s="15"/>
      <c r="HB79" s="15"/>
      <c r="HC79" s="15"/>
      <c r="HD79" s="15"/>
      <c r="HE79" s="15"/>
      <c r="HF79" s="15"/>
      <c r="HG79" s="15"/>
      <c r="HH79" s="15"/>
      <c r="HI79" s="15"/>
      <c r="HJ79" s="15"/>
      <c r="HK79" s="15"/>
      <c r="HL79" s="15"/>
      <c r="HM79" s="15"/>
      <c r="HN79" s="15"/>
      <c r="HO79" s="15"/>
      <c r="HP79" s="15"/>
      <c r="HQ79" s="15"/>
      <c r="HR79" s="15"/>
      <c r="HS79" s="15"/>
      <c r="HT79" s="15"/>
      <c r="HU79" s="15"/>
      <c r="HV79" s="15"/>
      <c r="HW79" s="15"/>
      <c r="HX79" s="15"/>
      <c r="HY79" s="15"/>
      <c r="HZ79" s="15"/>
      <c r="IA79" s="15"/>
      <c r="IB79" s="15"/>
      <c r="IC79" s="15"/>
      <c r="ID79" s="15"/>
      <c r="IE79" s="15"/>
      <c r="IF79" s="15"/>
      <c r="IG79" s="15"/>
      <c r="IH79" s="15"/>
      <c r="II79" s="15"/>
      <c r="IJ79" s="15"/>
      <c r="IK79" s="15"/>
      <c r="IL79" s="15"/>
      <c r="IM79" s="15"/>
      <c r="IN79" s="15"/>
      <c r="IO79" s="15"/>
      <c r="IP79" s="15"/>
      <c r="IQ79" s="15"/>
      <c r="IR79" s="15"/>
      <c r="IS79" s="15"/>
      <c r="IT79" s="15"/>
      <c r="IU79" s="15"/>
      <c r="IV79" s="15"/>
      <c r="IW79" s="15"/>
      <c r="IX79" s="15"/>
      <c r="IY79" s="15"/>
      <c r="IZ79" s="15"/>
      <c r="JA79" s="15"/>
      <c r="JB79" s="15"/>
      <c r="JC79" s="15"/>
      <c r="JD79" s="15"/>
      <c r="JE79" s="15"/>
      <c r="JF79" s="15"/>
      <c r="JG79" s="15"/>
      <c r="JH79" s="15"/>
      <c r="JI79" s="15"/>
      <c r="JJ79" s="15"/>
      <c r="JK79" s="15"/>
      <c r="JL79" s="15"/>
      <c r="JM79" s="15"/>
      <c r="JN79" s="15"/>
      <c r="JO79" s="15"/>
      <c r="JP79" s="15"/>
      <c r="JQ79" s="15"/>
      <c r="JR79" s="15"/>
      <c r="JS79" s="15"/>
      <c r="JT79" s="15"/>
      <c r="JU79" s="15"/>
      <c r="JV79" s="15"/>
      <c r="JW79" s="15"/>
      <c r="JX79" s="15"/>
      <c r="JY79" s="15"/>
      <c r="JZ79" s="15"/>
      <c r="KA79" s="15"/>
      <c r="KB79" s="15"/>
      <c r="KC79" s="15"/>
      <c r="KD79" s="16"/>
    </row>
    <row r="80" spans="1:290" s="12" customFormat="1" x14ac:dyDescent="0.25">
      <c r="A80" s="3" t="s">
        <v>156</v>
      </c>
      <c r="B80" s="3" t="s">
        <v>155</v>
      </c>
      <c r="C80" s="4" t="s">
        <v>199</v>
      </c>
      <c r="D80" s="17">
        <v>175200</v>
      </c>
      <c r="E80" s="18">
        <v>219000</v>
      </c>
      <c r="F80" s="23" t="s">
        <v>168</v>
      </c>
      <c r="G80" s="26" t="s">
        <v>170</v>
      </c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15"/>
      <c r="GA80" s="15"/>
      <c r="GB80" s="15"/>
      <c r="GC80" s="15"/>
      <c r="GD80" s="15"/>
      <c r="GE80" s="15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  <c r="GZ80" s="15"/>
      <c r="HA80" s="15"/>
      <c r="HB80" s="15"/>
      <c r="HC80" s="15"/>
      <c r="HD80" s="15"/>
      <c r="HE80" s="15"/>
      <c r="HF80" s="15"/>
      <c r="HG80" s="15"/>
      <c r="HH80" s="15"/>
      <c r="HI80" s="15"/>
      <c r="HJ80" s="15"/>
      <c r="HK80" s="15"/>
      <c r="HL80" s="15"/>
      <c r="HM80" s="15"/>
      <c r="HN80" s="15"/>
      <c r="HO80" s="15"/>
      <c r="HP80" s="15"/>
      <c r="HQ80" s="15"/>
      <c r="HR80" s="15"/>
      <c r="HS80" s="15"/>
      <c r="HT80" s="15"/>
      <c r="HU80" s="15"/>
      <c r="HV80" s="15"/>
      <c r="HW80" s="15"/>
      <c r="HX80" s="15"/>
      <c r="HY80" s="15"/>
      <c r="HZ80" s="15"/>
      <c r="IA80" s="15"/>
      <c r="IB80" s="15"/>
      <c r="IC80" s="15"/>
      <c r="ID80" s="15"/>
      <c r="IE80" s="15"/>
      <c r="IF80" s="15"/>
      <c r="IG80" s="15"/>
      <c r="IH80" s="15"/>
      <c r="II80" s="15"/>
      <c r="IJ80" s="15"/>
      <c r="IK80" s="15"/>
      <c r="IL80" s="15"/>
      <c r="IM80" s="15"/>
      <c r="IN80" s="15"/>
      <c r="IO80" s="15"/>
      <c r="IP80" s="15"/>
      <c r="IQ80" s="15"/>
      <c r="IR80" s="15"/>
      <c r="IS80" s="15"/>
      <c r="IT80" s="15"/>
      <c r="IU80" s="15"/>
      <c r="IV80" s="15"/>
      <c r="IW80" s="15"/>
      <c r="IX80" s="15"/>
      <c r="IY80" s="15"/>
      <c r="IZ80" s="15"/>
      <c r="JA80" s="15"/>
      <c r="JB80" s="15"/>
      <c r="JC80" s="15"/>
      <c r="JD80" s="15"/>
      <c r="JE80" s="15"/>
      <c r="JF80" s="15"/>
      <c r="JG80" s="15"/>
      <c r="JH80" s="15"/>
      <c r="JI80" s="15"/>
      <c r="JJ80" s="15"/>
      <c r="JK80" s="15"/>
      <c r="JL80" s="15"/>
      <c r="JM80" s="15"/>
      <c r="JN80" s="15"/>
      <c r="JO80" s="15"/>
      <c r="JP80" s="15"/>
      <c r="JQ80" s="15"/>
      <c r="JR80" s="15"/>
      <c r="JS80" s="15"/>
      <c r="JT80" s="15"/>
      <c r="JU80" s="15"/>
      <c r="JV80" s="15"/>
      <c r="JW80" s="15"/>
      <c r="JX80" s="15"/>
      <c r="JY80" s="15"/>
      <c r="JZ80" s="15"/>
      <c r="KA80" s="15"/>
      <c r="KB80" s="15"/>
      <c r="KC80" s="15"/>
      <c r="KD80" s="16"/>
    </row>
    <row r="81" spans="1:290" s="12" customFormat="1" x14ac:dyDescent="0.25">
      <c r="A81" s="3" t="s">
        <v>157</v>
      </c>
      <c r="B81" s="3" t="s">
        <v>158</v>
      </c>
      <c r="C81" s="3"/>
      <c r="D81" s="17">
        <v>33600</v>
      </c>
      <c r="E81" s="18">
        <f>(E82+E83)</f>
        <v>42000</v>
      </c>
      <c r="F81" s="23" t="s">
        <v>168</v>
      </c>
      <c r="G81" s="26" t="s">
        <v>170</v>
      </c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  <c r="HM81" s="15"/>
      <c r="HN81" s="15"/>
      <c r="HO81" s="15"/>
      <c r="HP81" s="15"/>
      <c r="HQ81" s="15"/>
      <c r="HR81" s="15"/>
      <c r="HS81" s="15"/>
      <c r="HT81" s="15"/>
      <c r="HU81" s="15"/>
      <c r="HV81" s="15"/>
      <c r="HW81" s="15"/>
      <c r="HX81" s="15"/>
      <c r="HY81" s="15"/>
      <c r="HZ81" s="15"/>
      <c r="IA81" s="15"/>
      <c r="IB81" s="15"/>
      <c r="IC81" s="15"/>
      <c r="ID81" s="15"/>
      <c r="IE81" s="15"/>
      <c r="IF81" s="15"/>
      <c r="IG81" s="15"/>
      <c r="IH81" s="15"/>
      <c r="II81" s="15"/>
      <c r="IJ81" s="15"/>
      <c r="IK81" s="15"/>
      <c r="IL81" s="15"/>
      <c r="IM81" s="15"/>
      <c r="IN81" s="15"/>
      <c r="IO81" s="15"/>
      <c r="IP81" s="15"/>
      <c r="IQ81" s="15"/>
      <c r="IR81" s="15"/>
      <c r="IS81" s="15"/>
      <c r="IT81" s="15"/>
      <c r="IU81" s="15"/>
      <c r="IV81" s="15"/>
      <c r="IW81" s="15"/>
      <c r="IX81" s="15"/>
      <c r="IY81" s="15"/>
      <c r="IZ81" s="15"/>
      <c r="JA81" s="15"/>
      <c r="JB81" s="15"/>
      <c r="JC81" s="15"/>
      <c r="JD81" s="15"/>
      <c r="JE81" s="15"/>
      <c r="JF81" s="15"/>
      <c r="JG81" s="15"/>
      <c r="JH81" s="15"/>
      <c r="JI81" s="15"/>
      <c r="JJ81" s="15"/>
      <c r="JK81" s="15"/>
      <c r="JL81" s="15"/>
      <c r="JM81" s="15"/>
      <c r="JN81" s="15"/>
      <c r="JO81" s="15"/>
      <c r="JP81" s="15"/>
      <c r="JQ81" s="15"/>
      <c r="JR81" s="15"/>
      <c r="JS81" s="15"/>
      <c r="JT81" s="15"/>
      <c r="JU81" s="15"/>
      <c r="JV81" s="15"/>
      <c r="JW81" s="15"/>
      <c r="JX81" s="15"/>
      <c r="JY81" s="15"/>
      <c r="JZ81" s="15"/>
      <c r="KA81" s="15"/>
      <c r="KB81" s="15"/>
      <c r="KC81" s="15"/>
      <c r="KD81" s="16"/>
    </row>
    <row r="82" spans="1:290" s="12" customFormat="1" x14ac:dyDescent="0.25">
      <c r="A82" s="3" t="s">
        <v>159</v>
      </c>
      <c r="B82" s="3" t="s">
        <v>160</v>
      </c>
      <c r="C82" s="4" t="s">
        <v>161</v>
      </c>
      <c r="D82" s="17">
        <v>17600</v>
      </c>
      <c r="E82" s="18">
        <v>22000</v>
      </c>
      <c r="F82" s="23" t="s">
        <v>168</v>
      </c>
      <c r="G82" s="26" t="s">
        <v>170</v>
      </c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  <c r="FY82" s="15"/>
      <c r="FZ82" s="15"/>
      <c r="GA82" s="15"/>
      <c r="GB82" s="15"/>
      <c r="GC82" s="15"/>
      <c r="GD82" s="15"/>
      <c r="GE82" s="15"/>
      <c r="GF82" s="15"/>
      <c r="GG82" s="15"/>
      <c r="GH82" s="15"/>
      <c r="GI82" s="15"/>
      <c r="GJ82" s="15"/>
      <c r="GK82" s="15"/>
      <c r="GL82" s="15"/>
      <c r="GM82" s="15"/>
      <c r="GN82" s="15"/>
      <c r="GO82" s="15"/>
      <c r="GP82" s="15"/>
      <c r="GQ82" s="15"/>
      <c r="GR82" s="15"/>
      <c r="GS82" s="15"/>
      <c r="GT82" s="15"/>
      <c r="GU82" s="15"/>
      <c r="GV82" s="15"/>
      <c r="GW82" s="15"/>
      <c r="GX82" s="15"/>
      <c r="GY82" s="15"/>
      <c r="GZ82" s="15"/>
      <c r="HA82" s="15"/>
      <c r="HB82" s="15"/>
      <c r="HC82" s="15"/>
      <c r="HD82" s="15"/>
      <c r="HE82" s="15"/>
      <c r="HF82" s="15"/>
      <c r="HG82" s="15"/>
      <c r="HH82" s="15"/>
      <c r="HI82" s="15"/>
      <c r="HJ82" s="15"/>
      <c r="HK82" s="15"/>
      <c r="HL82" s="15"/>
      <c r="HM82" s="15"/>
      <c r="HN82" s="15"/>
      <c r="HO82" s="15"/>
      <c r="HP82" s="15"/>
      <c r="HQ82" s="15"/>
      <c r="HR82" s="15"/>
      <c r="HS82" s="15"/>
      <c r="HT82" s="15"/>
      <c r="HU82" s="15"/>
      <c r="HV82" s="15"/>
      <c r="HW82" s="15"/>
      <c r="HX82" s="15"/>
      <c r="HY82" s="15"/>
      <c r="HZ82" s="15"/>
      <c r="IA82" s="15"/>
      <c r="IB82" s="15"/>
      <c r="IC82" s="15"/>
      <c r="ID82" s="15"/>
      <c r="IE82" s="15"/>
      <c r="IF82" s="15"/>
      <c r="IG82" s="15"/>
      <c r="IH82" s="15"/>
      <c r="II82" s="15"/>
      <c r="IJ82" s="15"/>
      <c r="IK82" s="15"/>
      <c r="IL82" s="15"/>
      <c r="IM82" s="15"/>
      <c r="IN82" s="15"/>
      <c r="IO82" s="15"/>
      <c r="IP82" s="15"/>
      <c r="IQ82" s="15"/>
      <c r="IR82" s="15"/>
      <c r="IS82" s="15"/>
      <c r="IT82" s="15"/>
      <c r="IU82" s="15"/>
      <c r="IV82" s="15"/>
      <c r="IW82" s="15"/>
      <c r="IX82" s="15"/>
      <c r="IY82" s="15"/>
      <c r="IZ82" s="15"/>
      <c r="JA82" s="15"/>
      <c r="JB82" s="15"/>
      <c r="JC82" s="15"/>
      <c r="JD82" s="15"/>
      <c r="JE82" s="15"/>
      <c r="JF82" s="15"/>
      <c r="JG82" s="15"/>
      <c r="JH82" s="15"/>
      <c r="JI82" s="15"/>
      <c r="JJ82" s="15"/>
      <c r="JK82" s="15"/>
      <c r="JL82" s="15"/>
      <c r="JM82" s="15"/>
      <c r="JN82" s="15"/>
      <c r="JO82" s="15"/>
      <c r="JP82" s="15"/>
      <c r="JQ82" s="15"/>
      <c r="JR82" s="15"/>
      <c r="JS82" s="15"/>
      <c r="JT82" s="15"/>
      <c r="JU82" s="15"/>
      <c r="JV82" s="15"/>
      <c r="JW82" s="15"/>
      <c r="JX82" s="15"/>
      <c r="JY82" s="15"/>
      <c r="JZ82" s="15"/>
      <c r="KA82" s="15"/>
      <c r="KB82" s="15"/>
      <c r="KC82" s="15"/>
      <c r="KD82" s="16"/>
    </row>
    <row r="83" spans="1:290" s="12" customFormat="1" ht="30" x14ac:dyDescent="0.25">
      <c r="A83" s="3" t="s">
        <v>162</v>
      </c>
      <c r="B83" s="3" t="s">
        <v>163</v>
      </c>
      <c r="C83" s="4" t="s">
        <v>198</v>
      </c>
      <c r="D83" s="17">
        <v>16000</v>
      </c>
      <c r="E83" s="18">
        <v>20000</v>
      </c>
      <c r="F83" s="23" t="s">
        <v>168</v>
      </c>
      <c r="G83" s="26" t="s">
        <v>170</v>
      </c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  <c r="GZ83" s="15"/>
      <c r="HA83" s="15"/>
      <c r="HB83" s="15"/>
      <c r="HC83" s="15"/>
      <c r="HD83" s="15"/>
      <c r="HE83" s="15"/>
      <c r="HF83" s="15"/>
      <c r="HG83" s="15"/>
      <c r="HH83" s="15"/>
      <c r="HI83" s="15"/>
      <c r="HJ83" s="15"/>
      <c r="HK83" s="15"/>
      <c r="HL83" s="15"/>
      <c r="HM83" s="15"/>
      <c r="HN83" s="15"/>
      <c r="HO83" s="15"/>
      <c r="HP83" s="15"/>
      <c r="HQ83" s="15"/>
      <c r="HR83" s="15"/>
      <c r="HS83" s="15"/>
      <c r="HT83" s="15"/>
      <c r="HU83" s="15"/>
      <c r="HV83" s="15"/>
      <c r="HW83" s="15"/>
      <c r="HX83" s="15"/>
      <c r="HY83" s="15"/>
      <c r="HZ83" s="15"/>
      <c r="IA83" s="15"/>
      <c r="IB83" s="15"/>
      <c r="IC83" s="15"/>
      <c r="ID83" s="15"/>
      <c r="IE83" s="15"/>
      <c r="IF83" s="15"/>
      <c r="IG83" s="15"/>
      <c r="IH83" s="15"/>
      <c r="II83" s="15"/>
      <c r="IJ83" s="15"/>
      <c r="IK83" s="15"/>
      <c r="IL83" s="15"/>
      <c r="IM83" s="15"/>
      <c r="IN83" s="15"/>
      <c r="IO83" s="15"/>
      <c r="IP83" s="15"/>
      <c r="IQ83" s="15"/>
      <c r="IR83" s="15"/>
      <c r="IS83" s="15"/>
      <c r="IT83" s="15"/>
      <c r="IU83" s="15"/>
      <c r="IV83" s="15"/>
      <c r="IW83" s="15"/>
      <c r="IX83" s="15"/>
      <c r="IY83" s="15"/>
      <c r="IZ83" s="15"/>
      <c r="JA83" s="15"/>
      <c r="JB83" s="15"/>
      <c r="JC83" s="15"/>
      <c r="JD83" s="15"/>
      <c r="JE83" s="15"/>
      <c r="JF83" s="15"/>
      <c r="JG83" s="15"/>
      <c r="JH83" s="15"/>
      <c r="JI83" s="15"/>
      <c r="JJ83" s="15"/>
      <c r="JK83" s="15"/>
      <c r="JL83" s="15"/>
      <c r="JM83" s="15"/>
      <c r="JN83" s="15"/>
      <c r="JO83" s="15"/>
      <c r="JP83" s="15"/>
      <c r="JQ83" s="15"/>
      <c r="JR83" s="15"/>
      <c r="JS83" s="15"/>
      <c r="JT83" s="15"/>
      <c r="JU83" s="15"/>
      <c r="JV83" s="15"/>
      <c r="JW83" s="15"/>
      <c r="JX83" s="15"/>
      <c r="JY83" s="15"/>
      <c r="JZ83" s="15"/>
      <c r="KA83" s="15"/>
      <c r="KB83" s="15"/>
      <c r="KC83" s="15"/>
      <c r="KD83" s="16"/>
    </row>
    <row r="84" spans="1:290" s="12" customFormat="1" x14ac:dyDescent="0.25">
      <c r="A84" s="3" t="s">
        <v>167</v>
      </c>
      <c r="B84" s="3" t="s">
        <v>165</v>
      </c>
      <c r="C84" s="3"/>
      <c r="D84" s="17">
        <v>238100</v>
      </c>
      <c r="E84" s="18">
        <v>298000</v>
      </c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  <c r="GZ84" s="15"/>
      <c r="HA84" s="15"/>
      <c r="HB84" s="15"/>
      <c r="HC84" s="15"/>
      <c r="HD84" s="15"/>
      <c r="HE84" s="15"/>
      <c r="HF84" s="15"/>
      <c r="HG84" s="15"/>
      <c r="HH84" s="15"/>
      <c r="HI84" s="15"/>
      <c r="HJ84" s="15"/>
      <c r="HK84" s="15"/>
      <c r="HL84" s="15"/>
      <c r="HM84" s="15"/>
      <c r="HN84" s="15"/>
      <c r="HO84" s="15"/>
      <c r="HP84" s="15"/>
      <c r="HQ84" s="15"/>
      <c r="HR84" s="15"/>
      <c r="HS84" s="15"/>
      <c r="HT84" s="15"/>
      <c r="HU84" s="15"/>
      <c r="HV84" s="15"/>
      <c r="HW84" s="15"/>
      <c r="HX84" s="15"/>
      <c r="HY84" s="15"/>
      <c r="HZ84" s="15"/>
      <c r="IA84" s="15"/>
      <c r="IB84" s="15"/>
      <c r="IC84" s="15"/>
      <c r="ID84" s="15"/>
      <c r="IE84" s="15"/>
      <c r="IF84" s="15"/>
      <c r="IG84" s="15"/>
      <c r="IH84" s="15"/>
      <c r="II84" s="15"/>
      <c r="IJ84" s="15"/>
      <c r="IK84" s="15"/>
      <c r="IL84" s="15"/>
      <c r="IM84" s="15"/>
      <c r="IN84" s="15"/>
      <c r="IO84" s="15"/>
      <c r="IP84" s="15"/>
      <c r="IQ84" s="15"/>
      <c r="IR84" s="15"/>
      <c r="IS84" s="15"/>
      <c r="IT84" s="15"/>
      <c r="IU84" s="15"/>
      <c r="IV84" s="15"/>
      <c r="IW84" s="15"/>
      <c r="IX84" s="15"/>
      <c r="IY84" s="15"/>
      <c r="IZ84" s="15"/>
      <c r="JA84" s="15"/>
      <c r="JB84" s="15"/>
      <c r="JC84" s="15"/>
      <c r="JD84" s="15"/>
      <c r="JE84" s="15"/>
      <c r="JF84" s="15"/>
      <c r="JG84" s="15"/>
      <c r="JH84" s="15"/>
      <c r="JI84" s="15"/>
      <c r="JJ84" s="15"/>
      <c r="JK84" s="15"/>
      <c r="JL84" s="15"/>
      <c r="JM84" s="15"/>
      <c r="JN84" s="15"/>
      <c r="JO84" s="15"/>
      <c r="JP84" s="15"/>
      <c r="JQ84" s="15"/>
      <c r="JR84" s="15"/>
      <c r="JS84" s="15"/>
      <c r="JT84" s="15"/>
      <c r="JU84" s="15"/>
      <c r="JV84" s="15"/>
      <c r="JW84" s="15"/>
      <c r="JX84" s="15"/>
      <c r="JY84" s="15"/>
      <c r="JZ84" s="15"/>
      <c r="KA84" s="15"/>
      <c r="KB84" s="15"/>
      <c r="KC84" s="15"/>
      <c r="KD84" s="16"/>
    </row>
    <row r="85" spans="1:290" s="12" customFormat="1" x14ac:dyDescent="0.25">
      <c r="A85" s="3" t="s">
        <v>164</v>
      </c>
      <c r="B85" s="3" t="s">
        <v>165</v>
      </c>
      <c r="C85" s="4" t="s">
        <v>166</v>
      </c>
      <c r="D85" s="17">
        <v>283100</v>
      </c>
      <c r="E85" s="18">
        <v>298000</v>
      </c>
      <c r="F85" s="23" t="s">
        <v>168</v>
      </c>
      <c r="G85" s="26" t="s">
        <v>170</v>
      </c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GR85" s="15"/>
      <c r="GS85" s="15"/>
      <c r="GT85" s="15"/>
      <c r="GU85" s="15"/>
      <c r="GV85" s="15"/>
      <c r="GW85" s="15"/>
      <c r="GX85" s="15"/>
      <c r="GY85" s="15"/>
      <c r="GZ85" s="15"/>
      <c r="HA85" s="15"/>
      <c r="HB85" s="15"/>
      <c r="HC85" s="15"/>
      <c r="HD85" s="15"/>
      <c r="HE85" s="15"/>
      <c r="HF85" s="15"/>
      <c r="HG85" s="15"/>
      <c r="HH85" s="15"/>
      <c r="HI85" s="15"/>
      <c r="HJ85" s="15"/>
      <c r="HK85" s="15"/>
      <c r="HL85" s="15"/>
      <c r="HM85" s="15"/>
      <c r="HN85" s="15"/>
      <c r="HO85" s="15"/>
      <c r="HP85" s="15"/>
      <c r="HQ85" s="15"/>
      <c r="HR85" s="15"/>
      <c r="HS85" s="15"/>
      <c r="HT85" s="15"/>
      <c r="HU85" s="15"/>
      <c r="HV85" s="15"/>
      <c r="HW85" s="15"/>
      <c r="HX85" s="15"/>
      <c r="HY85" s="15"/>
      <c r="HZ85" s="15"/>
      <c r="IA85" s="15"/>
      <c r="IB85" s="15"/>
      <c r="IC85" s="15"/>
      <c r="ID85" s="15"/>
      <c r="IE85" s="15"/>
      <c r="IF85" s="15"/>
      <c r="IG85" s="15"/>
      <c r="IH85" s="15"/>
      <c r="II85" s="15"/>
      <c r="IJ85" s="15"/>
      <c r="IK85" s="15"/>
      <c r="IL85" s="15"/>
      <c r="IM85" s="15"/>
      <c r="IN85" s="15"/>
      <c r="IO85" s="15"/>
      <c r="IP85" s="15"/>
      <c r="IQ85" s="15"/>
      <c r="IR85" s="15"/>
      <c r="IS85" s="15"/>
      <c r="IT85" s="15"/>
      <c r="IU85" s="15"/>
      <c r="IV85" s="15"/>
      <c r="IW85" s="15"/>
      <c r="IX85" s="15"/>
      <c r="IY85" s="15"/>
      <c r="IZ85" s="15"/>
      <c r="JA85" s="15"/>
      <c r="JB85" s="15"/>
      <c r="JC85" s="15"/>
      <c r="JD85" s="15"/>
      <c r="JE85" s="15"/>
      <c r="JF85" s="15"/>
      <c r="JG85" s="15"/>
      <c r="JH85" s="15"/>
      <c r="JI85" s="15"/>
      <c r="JJ85" s="15"/>
      <c r="JK85" s="15"/>
      <c r="JL85" s="15"/>
      <c r="JM85" s="15"/>
      <c r="JN85" s="15"/>
      <c r="JO85" s="15"/>
      <c r="JP85" s="15"/>
      <c r="JQ85" s="15"/>
      <c r="JR85" s="15"/>
      <c r="JS85" s="15"/>
      <c r="JT85" s="15"/>
      <c r="JU85" s="15"/>
      <c r="JV85" s="15"/>
      <c r="JW85" s="15"/>
      <c r="JX85" s="15"/>
      <c r="JY85" s="15"/>
      <c r="JZ85" s="15"/>
      <c r="KA85" s="15"/>
      <c r="KB85" s="15"/>
      <c r="KC85" s="15"/>
      <c r="KD85" s="16"/>
    </row>
    <row r="86" spans="1:290" s="1" customFormat="1" x14ac:dyDescent="0.25">
      <c r="D86" s="21"/>
      <c r="E86" s="20"/>
      <c r="G86" s="24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  <c r="IF86" s="10"/>
      <c r="IG86" s="10"/>
      <c r="IH86" s="10"/>
      <c r="II86" s="10"/>
      <c r="IJ86" s="10"/>
      <c r="IK86" s="10"/>
      <c r="IL86" s="10"/>
      <c r="IM86" s="10"/>
      <c r="IN86" s="10"/>
      <c r="IO86" s="10"/>
      <c r="IP86" s="10"/>
      <c r="IQ86" s="10"/>
      <c r="IR86" s="10"/>
      <c r="IS86" s="10"/>
      <c r="IT86" s="10"/>
      <c r="IU86" s="10"/>
      <c r="IV86" s="10"/>
      <c r="IW86" s="10"/>
      <c r="IX86" s="10"/>
      <c r="IY86" s="10"/>
      <c r="IZ86" s="10"/>
      <c r="JA86" s="10"/>
      <c r="JB86" s="10"/>
      <c r="JC86" s="10"/>
      <c r="JD86" s="10"/>
      <c r="JE86" s="10"/>
      <c r="JF86" s="10"/>
      <c r="JG86" s="10"/>
      <c r="JH86" s="10"/>
      <c r="JI86" s="10"/>
      <c r="JJ86" s="10"/>
      <c r="JK86" s="10"/>
      <c r="JL86" s="10"/>
      <c r="JM86" s="10"/>
      <c r="JN86" s="10"/>
      <c r="JO86" s="10"/>
      <c r="JP86" s="10"/>
      <c r="JQ86" s="10"/>
      <c r="JR86" s="10"/>
      <c r="JS86" s="10"/>
      <c r="JT86" s="10"/>
      <c r="JU86" s="10"/>
      <c r="JV86" s="10"/>
      <c r="JW86" s="10"/>
      <c r="JX86" s="10"/>
      <c r="JY86" s="10"/>
      <c r="JZ86" s="10"/>
      <c r="KA86" s="10"/>
      <c r="KB86" s="10"/>
      <c r="KC86" s="10"/>
      <c r="KD86" s="8"/>
    </row>
    <row r="88" spans="1:290" x14ac:dyDescent="0.25">
      <c r="B88" s="28" t="s">
        <v>206</v>
      </c>
    </row>
  </sheetData>
  <mergeCells count="1">
    <mergeCell ref="A1:I1"/>
  </mergeCells>
  <dataValidations count="1">
    <dataValidation type="list" allowBlank="1" showInputMessage="1" showErrorMessage="1" promptTitle="Ugovor/OS/Narudžbenica" prompt="je obavezan podatak" sqref="G85 G3:G83">
      <formula1>UON</formula1>
    </dataValidation>
  </dataValidations>
  <printOptions horizontalCentered="1"/>
  <pageMargins left="0" right="0" top="0.15748031496062992" bottom="0.15748031496062992" header="0.11811023622047245" footer="0.11811023622047245"/>
  <pageSetup paperSize="9" scale="90" fitToWidth="0" orientation="landscape" r:id="rId1"/>
  <ignoredErrors>
    <ignoredError sqref="A7:A12 A15:A24 A78:A85 A4:A5 A30:A38 A25:A28 A41:A57 A62:A74 A58:A61" numberStoredAsText="1"/>
    <ignoredError sqref="E41 E55 E58 E6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List1!Ispis_naslova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Ana-Marija Harapin</dc:creator>
  <cp:lastModifiedBy>Korisnik</cp:lastModifiedBy>
  <cp:lastPrinted>2020-12-28T07:43:32Z</cp:lastPrinted>
  <dcterms:created xsi:type="dcterms:W3CDTF">2019-02-25T15:31:35Z</dcterms:created>
  <dcterms:modified xsi:type="dcterms:W3CDTF">2020-12-29T15:13:37Z</dcterms:modified>
</cp:coreProperties>
</file>