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19440" windowHeight="15390"/>
  </bookViews>
  <sheets>
    <sheet name="OPĆI DIO" sheetId="17" r:id="rId1"/>
    <sheet name="PRIHODI" sheetId="15" r:id="rId2"/>
    <sheet name="RASHODI" sheetId="19" r:id="rId3"/>
    <sheet name="OBRAZLOŽENJE" sheetId="5" r:id="rId4"/>
  </sheets>
  <definedNames>
    <definedName name="_xlnm.Print_Area" localSheetId="0">'OPĆI DIO'!$A$2:$H$26</definedName>
    <definedName name="_xlnm.Print_Area" localSheetId="1">PRIHODI!$A$1:$N$136</definedName>
    <definedName name="_xlnm.Print_Area" localSheetId="2">RASHODI!$A$1:$O$202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7" i="19" l="1"/>
  <c r="G86" i="19" s="1"/>
  <c r="G85" i="19" s="1"/>
  <c r="E86" i="19"/>
  <c r="E85" i="19" s="1"/>
  <c r="F86" i="19"/>
  <c r="F85" i="19" s="1"/>
  <c r="H86" i="19"/>
  <c r="H85" i="19" s="1"/>
  <c r="I86" i="19"/>
  <c r="J86" i="19"/>
  <c r="K86" i="19"/>
  <c r="L86" i="19"/>
  <c r="M86" i="19"/>
  <c r="N86" i="19"/>
  <c r="O86" i="19"/>
  <c r="I85" i="19"/>
  <c r="J85" i="19"/>
  <c r="K85" i="19"/>
  <c r="L85" i="19"/>
  <c r="M85" i="19"/>
  <c r="N85" i="19"/>
  <c r="O85" i="19"/>
  <c r="D87" i="19" l="1"/>
  <c r="D86" i="19" s="1"/>
  <c r="D85" i="19" s="1"/>
  <c r="D11" i="15"/>
  <c r="E11" i="15"/>
  <c r="G11" i="15"/>
  <c r="H11" i="15"/>
  <c r="I11" i="15"/>
  <c r="J11" i="15"/>
  <c r="K11" i="15"/>
  <c r="L11" i="15"/>
  <c r="M11" i="15"/>
  <c r="N11" i="15"/>
  <c r="F37" i="15"/>
  <c r="C37" i="15" s="1"/>
  <c r="F36" i="15"/>
  <c r="C36" i="15" s="1"/>
  <c r="F35" i="15"/>
  <c r="C35" i="15"/>
  <c r="D34" i="15"/>
  <c r="E34" i="15"/>
  <c r="G34" i="15"/>
  <c r="H34" i="15"/>
  <c r="I34" i="15"/>
  <c r="J34" i="15"/>
  <c r="K34" i="15"/>
  <c r="L34" i="15"/>
  <c r="M34" i="15"/>
  <c r="N34" i="15"/>
  <c r="C34" i="15" l="1"/>
  <c r="F34" i="15"/>
  <c r="G181" i="19"/>
  <c r="D181" i="19" s="1"/>
  <c r="D180" i="19" s="1"/>
  <c r="O180" i="19"/>
  <c r="N180" i="19"/>
  <c r="M180" i="19"/>
  <c r="L180" i="19"/>
  <c r="K180" i="19"/>
  <c r="J180" i="19"/>
  <c r="I180" i="19"/>
  <c r="H180" i="19"/>
  <c r="G180" i="19"/>
  <c r="F180" i="19"/>
  <c r="E180" i="19"/>
  <c r="E186" i="19" l="1"/>
  <c r="F186" i="19"/>
  <c r="H186" i="19"/>
  <c r="I186" i="19"/>
  <c r="J186" i="19"/>
  <c r="K186" i="19"/>
  <c r="L186" i="19"/>
  <c r="M186" i="19"/>
  <c r="N186" i="19"/>
  <c r="O186" i="19"/>
  <c r="E182" i="19" l="1"/>
  <c r="F182" i="19"/>
  <c r="H182" i="19"/>
  <c r="I182" i="19"/>
  <c r="J182" i="19"/>
  <c r="K182" i="19"/>
  <c r="L182" i="19"/>
  <c r="M182" i="19"/>
  <c r="N182" i="19"/>
  <c r="O182" i="19"/>
  <c r="E176" i="19"/>
  <c r="F176" i="19"/>
  <c r="H176" i="19"/>
  <c r="I176" i="19"/>
  <c r="J176" i="19"/>
  <c r="K176" i="19"/>
  <c r="L176" i="19"/>
  <c r="M176" i="19"/>
  <c r="N176" i="19"/>
  <c r="O176" i="19"/>
  <c r="E193" i="19" l="1"/>
  <c r="F193" i="19"/>
  <c r="H193" i="19"/>
  <c r="I193" i="19"/>
  <c r="J193" i="19"/>
  <c r="K193" i="19"/>
  <c r="L193" i="19"/>
  <c r="M193" i="19"/>
  <c r="N193" i="19"/>
  <c r="O193" i="19"/>
  <c r="E191" i="19"/>
  <c r="F191" i="19"/>
  <c r="H191" i="19"/>
  <c r="I191" i="19"/>
  <c r="J191" i="19"/>
  <c r="K191" i="19"/>
  <c r="L191" i="19"/>
  <c r="M191" i="19"/>
  <c r="N191" i="19"/>
  <c r="N190" i="19" s="1"/>
  <c r="O191" i="19"/>
  <c r="G192" i="19"/>
  <c r="D192" i="19" s="1"/>
  <c r="D191" i="19" s="1"/>
  <c r="G189" i="19"/>
  <c r="D189" i="19" s="1"/>
  <c r="G188" i="19"/>
  <c r="D188" i="19" s="1"/>
  <c r="G187" i="19"/>
  <c r="G184" i="19"/>
  <c r="D184" i="19" s="1"/>
  <c r="G183" i="19"/>
  <c r="G179" i="19"/>
  <c r="D179" i="19" s="1"/>
  <c r="G177" i="19"/>
  <c r="D187" i="19" l="1"/>
  <c r="D186" i="19" s="1"/>
  <c r="G186" i="19"/>
  <c r="H190" i="19"/>
  <c r="D177" i="19"/>
  <c r="M190" i="19"/>
  <c r="I190" i="19"/>
  <c r="D183" i="19"/>
  <c r="L190" i="19"/>
  <c r="O190" i="19"/>
  <c r="K190" i="19"/>
  <c r="F190" i="19"/>
  <c r="J190" i="19"/>
  <c r="E190" i="19"/>
  <c r="G191" i="19"/>
  <c r="G168" i="19" l="1"/>
  <c r="G167" i="19" s="1"/>
  <c r="O167" i="19"/>
  <c r="N167" i="19"/>
  <c r="M167" i="19"/>
  <c r="L167" i="19"/>
  <c r="K167" i="19"/>
  <c r="J167" i="19"/>
  <c r="I167" i="19"/>
  <c r="H167" i="19"/>
  <c r="F167" i="19"/>
  <c r="E167" i="19"/>
  <c r="G166" i="19"/>
  <c r="D166" i="19" s="1"/>
  <c r="O165" i="19"/>
  <c r="N165" i="19"/>
  <c r="M165" i="19"/>
  <c r="L165" i="19"/>
  <c r="K165" i="19"/>
  <c r="J165" i="19"/>
  <c r="I165" i="19"/>
  <c r="H165" i="19"/>
  <c r="F165" i="19"/>
  <c r="E165" i="19"/>
  <c r="G164" i="19"/>
  <c r="G163" i="19" s="1"/>
  <c r="O163" i="19"/>
  <c r="N163" i="19"/>
  <c r="M163" i="19"/>
  <c r="L163" i="19"/>
  <c r="K163" i="19"/>
  <c r="J163" i="19"/>
  <c r="I163" i="19"/>
  <c r="H163" i="19"/>
  <c r="F163" i="19"/>
  <c r="E163" i="19"/>
  <c r="G162" i="19"/>
  <c r="D162" i="19" s="1"/>
  <c r="O161" i="19"/>
  <c r="N161" i="19"/>
  <c r="M161" i="19"/>
  <c r="L161" i="19"/>
  <c r="K161" i="19"/>
  <c r="J161" i="19"/>
  <c r="I161" i="19"/>
  <c r="H161" i="19"/>
  <c r="F161" i="19"/>
  <c r="E161" i="19"/>
  <c r="G160" i="19"/>
  <c r="G159" i="19" s="1"/>
  <c r="O159" i="19"/>
  <c r="N159" i="19"/>
  <c r="M159" i="19"/>
  <c r="L159" i="19"/>
  <c r="K159" i="19"/>
  <c r="J159" i="19"/>
  <c r="I159" i="19"/>
  <c r="H159" i="19"/>
  <c r="F159" i="19"/>
  <c r="E159" i="19"/>
  <c r="D161" i="19" l="1"/>
  <c r="D165" i="19"/>
  <c r="D164" i="19"/>
  <c r="H158" i="19"/>
  <c r="D168" i="19"/>
  <c r="F158" i="19"/>
  <c r="K158" i="19"/>
  <c r="O158" i="19"/>
  <c r="E158" i="19"/>
  <c r="L158" i="19"/>
  <c r="I158" i="19"/>
  <c r="M158" i="19"/>
  <c r="G165" i="19"/>
  <c r="J158" i="19"/>
  <c r="N158" i="19"/>
  <c r="G161" i="19"/>
  <c r="D160" i="19"/>
  <c r="D135" i="15"/>
  <c r="D129" i="15"/>
  <c r="D125" i="15"/>
  <c r="D123" i="15"/>
  <c r="D120" i="15"/>
  <c r="D117" i="15"/>
  <c r="D115" i="15"/>
  <c r="D113" i="15"/>
  <c r="D109" i="15"/>
  <c r="D104" i="15"/>
  <c r="D103" i="15"/>
  <c r="D99" i="15"/>
  <c r="D94" i="15"/>
  <c r="D92" i="15"/>
  <c r="D84" i="15"/>
  <c r="D80" i="15"/>
  <c r="D74" i="15"/>
  <c r="D69" i="15"/>
  <c r="D65" i="15"/>
  <c r="D62" i="15"/>
  <c r="D57" i="15"/>
  <c r="D55" i="15"/>
  <c r="D52" i="15"/>
  <c r="D47" i="15"/>
  <c r="D39" i="15"/>
  <c r="D31" i="15"/>
  <c r="D28" i="15"/>
  <c r="D25" i="15"/>
  <c r="D22" i="15"/>
  <c r="D19" i="15"/>
  <c r="D14" i="15"/>
  <c r="D10" i="15" s="1"/>
  <c r="D38" i="15" l="1"/>
  <c r="D54" i="15"/>
  <c r="D68" i="15"/>
  <c r="D119" i="15"/>
  <c r="D79" i="15"/>
  <c r="D112" i="15"/>
  <c r="D61" i="15"/>
  <c r="D73" i="15"/>
  <c r="D159" i="19"/>
  <c r="D167" i="19"/>
  <c r="D163" i="19"/>
  <c r="D122" i="15"/>
  <c r="D78" i="15"/>
  <c r="G158" i="19"/>
  <c r="E196" i="19"/>
  <c r="E174" i="19"/>
  <c r="E172" i="19"/>
  <c r="E170" i="19"/>
  <c r="E156" i="19"/>
  <c r="E154" i="19"/>
  <c r="E152" i="19"/>
  <c r="E150" i="19"/>
  <c r="E148" i="19"/>
  <c r="E145" i="19"/>
  <c r="E142" i="19"/>
  <c r="E140" i="19"/>
  <c r="E138" i="19"/>
  <c r="E135" i="19"/>
  <c r="E132" i="19"/>
  <c r="E130" i="19"/>
  <c r="E127" i="19"/>
  <c r="E125" i="19"/>
  <c r="E123" i="19"/>
  <c r="E121" i="19"/>
  <c r="E115" i="19"/>
  <c r="E113" i="19"/>
  <c r="E110" i="19"/>
  <c r="E108" i="19"/>
  <c r="E106" i="19"/>
  <c r="E98" i="19"/>
  <c r="E94" i="19"/>
  <c r="E89" i="19"/>
  <c r="E79" i="19"/>
  <c r="E75" i="19"/>
  <c r="E71" i="19"/>
  <c r="E66" i="19"/>
  <c r="E63" i="19"/>
  <c r="E61" i="19"/>
  <c r="E55" i="19"/>
  <c r="E46" i="19"/>
  <c r="E44" i="19"/>
  <c r="E34" i="19"/>
  <c r="E27" i="19"/>
  <c r="E22" i="19"/>
  <c r="E19" i="19"/>
  <c r="E17" i="19"/>
  <c r="E12" i="19"/>
  <c r="D9" i="15" l="1"/>
  <c r="D134" i="15" s="1"/>
  <c r="E169" i="19"/>
  <c r="D111" i="15"/>
  <c r="E112" i="19"/>
  <c r="E134" i="19"/>
  <c r="E54" i="19"/>
  <c r="E144" i="19"/>
  <c r="D158" i="19"/>
  <c r="E65" i="19"/>
  <c r="E88" i="19"/>
  <c r="E195" i="19"/>
  <c r="D133" i="15"/>
  <c r="D108" i="15"/>
  <c r="D110" i="15" s="1"/>
  <c r="E60" i="19"/>
  <c r="E120" i="19"/>
  <c r="E147" i="19"/>
  <c r="E70" i="19"/>
  <c r="E129" i="19"/>
  <c r="E137" i="19"/>
  <c r="E93" i="19"/>
  <c r="E21" i="19"/>
  <c r="E11" i="19"/>
  <c r="E84" i="19" l="1"/>
  <c r="D136" i="15"/>
  <c r="E10" i="19"/>
  <c r="G119" i="19"/>
  <c r="D119" i="19" s="1"/>
  <c r="G118" i="19"/>
  <c r="D118" i="19" s="1"/>
  <c r="G117" i="19"/>
  <c r="D117" i="19" s="1"/>
  <c r="G116" i="19"/>
  <c r="D116" i="19" s="1"/>
  <c r="O115" i="19"/>
  <c r="N115" i="19"/>
  <c r="M115" i="19"/>
  <c r="L115" i="19"/>
  <c r="K115" i="19"/>
  <c r="J115" i="19"/>
  <c r="I115" i="19"/>
  <c r="H115" i="19"/>
  <c r="F115" i="19"/>
  <c r="G114" i="19"/>
  <c r="O113" i="19"/>
  <c r="O112" i="19" s="1"/>
  <c r="N113" i="19"/>
  <c r="N112" i="19" s="1"/>
  <c r="M113" i="19"/>
  <c r="M112" i="19" s="1"/>
  <c r="L113" i="19"/>
  <c r="L112" i="19" s="1"/>
  <c r="K113" i="19"/>
  <c r="K112" i="19" s="1"/>
  <c r="J113" i="19"/>
  <c r="J112" i="19" s="1"/>
  <c r="I113" i="19"/>
  <c r="I112" i="19" s="1"/>
  <c r="H113" i="19"/>
  <c r="H112" i="19" s="1"/>
  <c r="F113" i="19"/>
  <c r="G111" i="19"/>
  <c r="O110" i="19"/>
  <c r="N110" i="19"/>
  <c r="M110" i="19"/>
  <c r="L110" i="19"/>
  <c r="K110" i="19"/>
  <c r="J110" i="19"/>
  <c r="I110" i="19"/>
  <c r="H110" i="19"/>
  <c r="F110" i="19"/>
  <c r="G109" i="19"/>
  <c r="O108" i="19"/>
  <c r="N108" i="19"/>
  <c r="M108" i="19"/>
  <c r="L108" i="19"/>
  <c r="K108" i="19"/>
  <c r="J108" i="19"/>
  <c r="I108" i="19"/>
  <c r="H108" i="19"/>
  <c r="F108" i="19"/>
  <c r="G107" i="19"/>
  <c r="O106" i="19"/>
  <c r="N106" i="19"/>
  <c r="M106" i="19"/>
  <c r="L106" i="19"/>
  <c r="K106" i="19"/>
  <c r="J106" i="19"/>
  <c r="I106" i="19"/>
  <c r="H106" i="19"/>
  <c r="F106" i="19"/>
  <c r="G105" i="19"/>
  <c r="D105" i="19" s="1"/>
  <c r="G104" i="19"/>
  <c r="D104" i="19" s="1"/>
  <c r="G103" i="19"/>
  <c r="D103" i="19" s="1"/>
  <c r="G102" i="19"/>
  <c r="D102" i="19" s="1"/>
  <c r="G101" i="19"/>
  <c r="D101" i="19" s="1"/>
  <c r="G100" i="19"/>
  <c r="D100" i="19" s="1"/>
  <c r="G99" i="19"/>
  <c r="D99" i="19" s="1"/>
  <c r="O98" i="19"/>
  <c r="N98" i="19"/>
  <c r="M98" i="19"/>
  <c r="L98" i="19"/>
  <c r="K98" i="19"/>
  <c r="J98" i="19"/>
  <c r="I98" i="19"/>
  <c r="H98" i="19"/>
  <c r="F98" i="19"/>
  <c r="G97" i="19"/>
  <c r="D97" i="19" s="1"/>
  <c r="G96" i="19"/>
  <c r="D96" i="19" s="1"/>
  <c r="G95" i="19"/>
  <c r="D95" i="19" s="1"/>
  <c r="O94" i="19"/>
  <c r="N94" i="19"/>
  <c r="M94" i="19"/>
  <c r="L94" i="19"/>
  <c r="K94" i="19"/>
  <c r="J94" i="19"/>
  <c r="I94" i="19"/>
  <c r="H94" i="19"/>
  <c r="G92" i="19"/>
  <c r="D92" i="19" s="1"/>
  <c r="G91" i="19"/>
  <c r="D91" i="19" s="1"/>
  <c r="G90" i="19"/>
  <c r="D90" i="19" s="1"/>
  <c r="O89" i="19"/>
  <c r="O88" i="19" s="1"/>
  <c r="N89" i="19"/>
  <c r="N88" i="19" s="1"/>
  <c r="M89" i="19"/>
  <c r="M88" i="19" s="1"/>
  <c r="L89" i="19"/>
  <c r="L88" i="19" s="1"/>
  <c r="K89" i="19"/>
  <c r="K88" i="19" s="1"/>
  <c r="J89" i="19"/>
  <c r="J88" i="19" s="1"/>
  <c r="I89" i="19"/>
  <c r="I88" i="19" s="1"/>
  <c r="H89" i="19"/>
  <c r="H88" i="19" s="1"/>
  <c r="F89" i="19"/>
  <c r="G83" i="19"/>
  <c r="D83" i="19" s="1"/>
  <c r="G82" i="19"/>
  <c r="D82" i="19" s="1"/>
  <c r="G81" i="19"/>
  <c r="D81" i="19" s="1"/>
  <c r="G80" i="19"/>
  <c r="D80" i="19" s="1"/>
  <c r="O79" i="19"/>
  <c r="N79" i="19"/>
  <c r="M79" i="19"/>
  <c r="L79" i="19"/>
  <c r="K79" i="19"/>
  <c r="J79" i="19"/>
  <c r="I79" i="19"/>
  <c r="H79" i="19"/>
  <c r="F79" i="19"/>
  <c r="G78" i="19"/>
  <c r="D78" i="19" s="1"/>
  <c r="G77" i="19"/>
  <c r="D77" i="19" s="1"/>
  <c r="G76" i="19"/>
  <c r="D76" i="19" s="1"/>
  <c r="O75" i="19"/>
  <c r="N75" i="19"/>
  <c r="M75" i="19"/>
  <c r="L75" i="19"/>
  <c r="K75" i="19"/>
  <c r="J75" i="19"/>
  <c r="I75" i="19"/>
  <c r="H75" i="19"/>
  <c r="F75" i="19"/>
  <c r="G74" i="19"/>
  <c r="D74" i="19" s="1"/>
  <c r="G73" i="19"/>
  <c r="D73" i="19" s="1"/>
  <c r="G72" i="19"/>
  <c r="D72" i="19" s="1"/>
  <c r="O71" i="19"/>
  <c r="N71" i="19"/>
  <c r="M71" i="19"/>
  <c r="L71" i="19"/>
  <c r="K71" i="19"/>
  <c r="J71" i="19"/>
  <c r="I71" i="19"/>
  <c r="H71" i="19"/>
  <c r="F71" i="19"/>
  <c r="G69" i="19"/>
  <c r="D69" i="19" s="1"/>
  <c r="G68" i="19"/>
  <c r="D68" i="19" s="1"/>
  <c r="G67" i="19"/>
  <c r="D67" i="19" s="1"/>
  <c r="O66" i="19"/>
  <c r="O65" i="19" s="1"/>
  <c r="N66" i="19"/>
  <c r="N65" i="19" s="1"/>
  <c r="M66" i="19"/>
  <c r="M65" i="19" s="1"/>
  <c r="L66" i="19"/>
  <c r="L65" i="19" s="1"/>
  <c r="K66" i="19"/>
  <c r="K65" i="19" s="1"/>
  <c r="J66" i="19"/>
  <c r="J65" i="19" s="1"/>
  <c r="I66" i="19"/>
  <c r="I65" i="19" s="1"/>
  <c r="H66" i="19"/>
  <c r="H65" i="19" s="1"/>
  <c r="F66" i="19"/>
  <c r="G64" i="19"/>
  <c r="O63" i="19"/>
  <c r="N63" i="19"/>
  <c r="M63" i="19"/>
  <c r="L63" i="19"/>
  <c r="K63" i="19"/>
  <c r="J63" i="19"/>
  <c r="I63" i="19"/>
  <c r="H63" i="19"/>
  <c r="F63" i="19"/>
  <c r="G62" i="19"/>
  <c r="O61" i="19"/>
  <c r="N61" i="19"/>
  <c r="M61" i="19"/>
  <c r="L61" i="19"/>
  <c r="K61" i="19"/>
  <c r="J61" i="19"/>
  <c r="I61" i="19"/>
  <c r="H61" i="19"/>
  <c r="F61" i="19"/>
  <c r="G59" i="19"/>
  <c r="D59" i="19" s="1"/>
  <c r="G58" i="19"/>
  <c r="D58" i="19" s="1"/>
  <c r="G57" i="19"/>
  <c r="D57" i="19" s="1"/>
  <c r="G56" i="19"/>
  <c r="D56" i="19" s="1"/>
  <c r="O55" i="19"/>
  <c r="O54" i="19" s="1"/>
  <c r="N55" i="19"/>
  <c r="N54" i="19" s="1"/>
  <c r="M55" i="19"/>
  <c r="M54" i="19" s="1"/>
  <c r="L55" i="19"/>
  <c r="L54" i="19" s="1"/>
  <c r="K55" i="19"/>
  <c r="K54" i="19" s="1"/>
  <c r="J55" i="19"/>
  <c r="J54" i="19" s="1"/>
  <c r="I55" i="19"/>
  <c r="I54" i="19" s="1"/>
  <c r="H55" i="19"/>
  <c r="H54" i="19" s="1"/>
  <c r="F55" i="19"/>
  <c r="G53" i="19"/>
  <c r="D53" i="19" s="1"/>
  <c r="G52" i="19"/>
  <c r="D52" i="19" s="1"/>
  <c r="G51" i="19"/>
  <c r="D51" i="19" s="1"/>
  <c r="G50" i="19"/>
  <c r="D50" i="19" s="1"/>
  <c r="G49" i="19"/>
  <c r="D49" i="19" s="1"/>
  <c r="G48" i="19"/>
  <c r="G47" i="19"/>
  <c r="D47" i="19" s="1"/>
  <c r="O46" i="19"/>
  <c r="N46" i="19"/>
  <c r="M46" i="19"/>
  <c r="L46" i="19"/>
  <c r="K46" i="19"/>
  <c r="J46" i="19"/>
  <c r="I46" i="19"/>
  <c r="H46" i="19"/>
  <c r="F46" i="19"/>
  <c r="G45" i="19"/>
  <c r="O44" i="19"/>
  <c r="N44" i="19"/>
  <c r="M44" i="19"/>
  <c r="L44" i="19"/>
  <c r="K44" i="19"/>
  <c r="J44" i="19"/>
  <c r="I44" i="19"/>
  <c r="H44" i="19"/>
  <c r="F44" i="19"/>
  <c r="G43" i="19"/>
  <c r="D43" i="19" s="1"/>
  <c r="G42" i="19"/>
  <c r="D42" i="19" s="1"/>
  <c r="G41" i="19"/>
  <c r="D41" i="19" s="1"/>
  <c r="G40" i="19"/>
  <c r="D40" i="19" s="1"/>
  <c r="G39" i="19"/>
  <c r="D39" i="19" s="1"/>
  <c r="G38" i="19"/>
  <c r="D38" i="19" s="1"/>
  <c r="G37" i="19"/>
  <c r="D37" i="19" s="1"/>
  <c r="G36" i="19"/>
  <c r="D36" i="19" s="1"/>
  <c r="F34" i="19"/>
  <c r="G35" i="19"/>
  <c r="D35" i="19" s="1"/>
  <c r="O34" i="19"/>
  <c r="N34" i="19"/>
  <c r="M34" i="19"/>
  <c r="L34" i="19"/>
  <c r="K34" i="19"/>
  <c r="J34" i="19"/>
  <c r="I34" i="19"/>
  <c r="H34" i="19"/>
  <c r="G33" i="19"/>
  <c r="D33" i="19" s="1"/>
  <c r="G32" i="19"/>
  <c r="D32" i="19" s="1"/>
  <c r="G31" i="19"/>
  <c r="D31" i="19" s="1"/>
  <c r="G30" i="19"/>
  <c r="D30" i="19" s="1"/>
  <c r="G29" i="19"/>
  <c r="D29" i="19" s="1"/>
  <c r="G28" i="19"/>
  <c r="D28" i="19" s="1"/>
  <c r="O27" i="19"/>
  <c r="N27" i="19"/>
  <c r="M27" i="19"/>
  <c r="L27" i="19"/>
  <c r="K27" i="19"/>
  <c r="J27" i="19"/>
  <c r="H27" i="19"/>
  <c r="G26" i="19"/>
  <c r="D26" i="19" s="1"/>
  <c r="G25" i="19"/>
  <c r="D25" i="19" s="1"/>
  <c r="G24" i="19"/>
  <c r="D24" i="19" s="1"/>
  <c r="G23" i="19"/>
  <c r="D23" i="19" s="1"/>
  <c r="O22" i="19"/>
  <c r="N22" i="19"/>
  <c r="M22" i="19"/>
  <c r="L22" i="19"/>
  <c r="K22" i="19"/>
  <c r="J22" i="19"/>
  <c r="I22" i="19"/>
  <c r="H22" i="19"/>
  <c r="F22" i="19"/>
  <c r="G20" i="19"/>
  <c r="D20" i="19" s="1"/>
  <c r="O19" i="19"/>
  <c r="N19" i="19"/>
  <c r="M19" i="19"/>
  <c r="L19" i="19"/>
  <c r="K19" i="19"/>
  <c r="I19" i="19"/>
  <c r="H19" i="19"/>
  <c r="F19" i="19"/>
  <c r="J17" i="19"/>
  <c r="G18" i="19"/>
  <c r="D18" i="19" s="1"/>
  <c r="O17" i="19"/>
  <c r="N17" i="19"/>
  <c r="M17" i="19"/>
  <c r="L17" i="19"/>
  <c r="K17" i="19"/>
  <c r="I17" i="19"/>
  <c r="H17" i="19"/>
  <c r="F17" i="19"/>
  <c r="G16" i="19"/>
  <c r="D16" i="19" s="1"/>
  <c r="G15" i="19"/>
  <c r="D15" i="19" s="1"/>
  <c r="G14" i="19"/>
  <c r="D14" i="19" s="1"/>
  <c r="G13" i="19"/>
  <c r="D13" i="19" s="1"/>
  <c r="O12" i="19"/>
  <c r="N12" i="19"/>
  <c r="M12" i="19"/>
  <c r="L12" i="19"/>
  <c r="K12" i="19"/>
  <c r="I12" i="19"/>
  <c r="H12" i="19"/>
  <c r="F12" i="19"/>
  <c r="G197" i="19"/>
  <c r="O196" i="19"/>
  <c r="O195" i="19" s="1"/>
  <c r="N196" i="19"/>
  <c r="N195" i="19" s="1"/>
  <c r="M196" i="19"/>
  <c r="M195" i="19" s="1"/>
  <c r="L196" i="19"/>
  <c r="L195" i="19" s="1"/>
  <c r="K196" i="19"/>
  <c r="K195" i="19" s="1"/>
  <c r="J196" i="19"/>
  <c r="J195" i="19" s="1"/>
  <c r="I196" i="19"/>
  <c r="I195" i="19" s="1"/>
  <c r="H196" i="19"/>
  <c r="H195" i="19" s="1"/>
  <c r="F196" i="19"/>
  <c r="G194" i="19"/>
  <c r="G193" i="19" s="1"/>
  <c r="G190" i="19" s="1"/>
  <c r="G185" i="19"/>
  <c r="G182" i="19" s="1"/>
  <c r="G178" i="19"/>
  <c r="G176" i="19" s="1"/>
  <c r="G175" i="19"/>
  <c r="O174" i="19"/>
  <c r="N174" i="19"/>
  <c r="M174" i="19"/>
  <c r="L174" i="19"/>
  <c r="K174" i="19"/>
  <c r="J174" i="19"/>
  <c r="I174" i="19"/>
  <c r="H174" i="19"/>
  <c r="F174" i="19"/>
  <c r="G173" i="19"/>
  <c r="O172" i="19"/>
  <c r="N172" i="19"/>
  <c r="M172" i="19"/>
  <c r="L172" i="19"/>
  <c r="K172" i="19"/>
  <c r="J172" i="19"/>
  <c r="I172" i="19"/>
  <c r="H172" i="19"/>
  <c r="F172" i="19"/>
  <c r="G171" i="19"/>
  <c r="O170" i="19"/>
  <c r="N170" i="19"/>
  <c r="M170" i="19"/>
  <c r="M169" i="19" s="1"/>
  <c r="L170" i="19"/>
  <c r="K170" i="19"/>
  <c r="J170" i="19"/>
  <c r="I170" i="19"/>
  <c r="I169" i="19" s="1"/>
  <c r="H170" i="19"/>
  <c r="F170" i="19"/>
  <c r="G157" i="19"/>
  <c r="O156" i="19"/>
  <c r="N156" i="19"/>
  <c r="M156" i="19"/>
  <c r="L156" i="19"/>
  <c r="K156" i="19"/>
  <c r="J156" i="19"/>
  <c r="I156" i="19"/>
  <c r="H156" i="19"/>
  <c r="F156" i="19"/>
  <c r="G155" i="19"/>
  <c r="O154" i="19"/>
  <c r="N154" i="19"/>
  <c r="M154" i="19"/>
  <c r="L154" i="19"/>
  <c r="K154" i="19"/>
  <c r="J154" i="19"/>
  <c r="I154" i="19"/>
  <c r="H154" i="19"/>
  <c r="F154" i="19"/>
  <c r="G153" i="19"/>
  <c r="O152" i="19"/>
  <c r="N152" i="19"/>
  <c r="M152" i="19"/>
  <c r="L152" i="19"/>
  <c r="K152" i="19"/>
  <c r="J152" i="19"/>
  <c r="I152" i="19"/>
  <c r="H152" i="19"/>
  <c r="F152" i="19"/>
  <c r="G151" i="19"/>
  <c r="O150" i="19"/>
  <c r="N150" i="19"/>
  <c r="M150" i="19"/>
  <c r="L150" i="19"/>
  <c r="K150" i="19"/>
  <c r="J150" i="19"/>
  <c r="I150" i="19"/>
  <c r="H150" i="19"/>
  <c r="F150" i="19"/>
  <c r="G149" i="19"/>
  <c r="O148" i="19"/>
  <c r="N148" i="19"/>
  <c r="M148" i="19"/>
  <c r="L148" i="19"/>
  <c r="K148" i="19"/>
  <c r="J148" i="19"/>
  <c r="I148" i="19"/>
  <c r="H148" i="19"/>
  <c r="F148" i="19"/>
  <c r="G146" i="19"/>
  <c r="O145" i="19"/>
  <c r="O144" i="19" s="1"/>
  <c r="N145" i="19"/>
  <c r="N144" i="19" s="1"/>
  <c r="M145" i="19"/>
  <c r="M144" i="19" s="1"/>
  <c r="L145" i="19"/>
  <c r="L144" i="19" s="1"/>
  <c r="K145" i="19"/>
  <c r="K144" i="19" s="1"/>
  <c r="J145" i="19"/>
  <c r="J144" i="19" s="1"/>
  <c r="I145" i="19"/>
  <c r="I144" i="19" s="1"/>
  <c r="H145" i="19"/>
  <c r="H144" i="19" s="1"/>
  <c r="F145" i="19"/>
  <c r="G143" i="19"/>
  <c r="O142" i="19"/>
  <c r="N142" i="19"/>
  <c r="M142" i="19"/>
  <c r="L142" i="19"/>
  <c r="K142" i="19"/>
  <c r="J142" i="19"/>
  <c r="I142" i="19"/>
  <c r="H142" i="19"/>
  <c r="F142" i="19"/>
  <c r="G141" i="19"/>
  <c r="O140" i="19"/>
  <c r="N140" i="19"/>
  <c r="M140" i="19"/>
  <c r="L140" i="19"/>
  <c r="K140" i="19"/>
  <c r="J140" i="19"/>
  <c r="I140" i="19"/>
  <c r="H140" i="19"/>
  <c r="F140" i="19"/>
  <c r="G139" i="19"/>
  <c r="O138" i="19"/>
  <c r="N138" i="19"/>
  <c r="M138" i="19"/>
  <c r="L138" i="19"/>
  <c r="K138" i="19"/>
  <c r="J138" i="19"/>
  <c r="I138" i="19"/>
  <c r="H138" i="19"/>
  <c r="F138" i="19"/>
  <c r="G136" i="19"/>
  <c r="O135" i="19"/>
  <c r="O134" i="19" s="1"/>
  <c r="N135" i="19"/>
  <c r="N134" i="19" s="1"/>
  <c r="M135" i="19"/>
  <c r="M134" i="19" s="1"/>
  <c r="L135" i="19"/>
  <c r="L134" i="19" s="1"/>
  <c r="K135" i="19"/>
  <c r="K134" i="19" s="1"/>
  <c r="J135" i="19"/>
  <c r="J134" i="19" s="1"/>
  <c r="I135" i="19"/>
  <c r="I134" i="19" s="1"/>
  <c r="H135" i="19"/>
  <c r="H134" i="19" s="1"/>
  <c r="F135" i="19"/>
  <c r="G133" i="19"/>
  <c r="O132" i="19"/>
  <c r="N132" i="19"/>
  <c r="M132" i="19"/>
  <c r="L132" i="19"/>
  <c r="K132" i="19"/>
  <c r="J132" i="19"/>
  <c r="I132" i="19"/>
  <c r="H132" i="19"/>
  <c r="F132" i="19"/>
  <c r="G131" i="19"/>
  <c r="O130" i="19"/>
  <c r="N130" i="19"/>
  <c r="M130" i="19"/>
  <c r="L130" i="19"/>
  <c r="K130" i="19"/>
  <c r="J130" i="19"/>
  <c r="I130" i="19"/>
  <c r="H130" i="19"/>
  <c r="F130" i="19"/>
  <c r="G128" i="19"/>
  <c r="O127" i="19"/>
  <c r="N127" i="19"/>
  <c r="M127" i="19"/>
  <c r="L127" i="19"/>
  <c r="K127" i="19"/>
  <c r="J127" i="19"/>
  <c r="I127" i="19"/>
  <c r="H127" i="19"/>
  <c r="F127" i="19"/>
  <c r="G126" i="19"/>
  <c r="O125" i="19"/>
  <c r="N125" i="19"/>
  <c r="M125" i="19"/>
  <c r="L125" i="19"/>
  <c r="K125" i="19"/>
  <c r="J125" i="19"/>
  <c r="I125" i="19"/>
  <c r="H125" i="19"/>
  <c r="F125" i="19"/>
  <c r="G124" i="19"/>
  <c r="O123" i="19"/>
  <c r="N123" i="19"/>
  <c r="M123" i="19"/>
  <c r="L123" i="19"/>
  <c r="K123" i="19"/>
  <c r="J123" i="19"/>
  <c r="I123" i="19"/>
  <c r="H123" i="19"/>
  <c r="F123" i="19"/>
  <c r="G122" i="19"/>
  <c r="O121" i="19"/>
  <c r="N121" i="19"/>
  <c r="M121" i="19"/>
  <c r="L121" i="19"/>
  <c r="K121" i="19"/>
  <c r="J121" i="19"/>
  <c r="I121" i="19"/>
  <c r="H121" i="19"/>
  <c r="F121" i="19"/>
  <c r="E9" i="19" l="1"/>
  <c r="L84" i="19"/>
  <c r="F169" i="19"/>
  <c r="K169" i="19"/>
  <c r="O169" i="19"/>
  <c r="K84" i="19"/>
  <c r="H169" i="19"/>
  <c r="L169" i="19"/>
  <c r="J169" i="19"/>
  <c r="N169" i="19"/>
  <c r="F144" i="19"/>
  <c r="F195" i="19"/>
  <c r="F65" i="19"/>
  <c r="F70" i="19"/>
  <c r="F134" i="19"/>
  <c r="F54" i="19"/>
  <c r="F112" i="19"/>
  <c r="F88" i="19"/>
  <c r="D17" i="19"/>
  <c r="H120" i="19"/>
  <c r="L120" i="19"/>
  <c r="M120" i="19"/>
  <c r="I120" i="19"/>
  <c r="N120" i="19"/>
  <c r="J120" i="19"/>
  <c r="F120" i="19"/>
  <c r="K120" i="19"/>
  <c r="O120" i="19"/>
  <c r="D151" i="19"/>
  <c r="D175" i="19"/>
  <c r="D185" i="19"/>
  <c r="G110" i="19"/>
  <c r="D111" i="19"/>
  <c r="D114" i="19"/>
  <c r="D124" i="19"/>
  <c r="G127" i="19"/>
  <c r="D128" i="19"/>
  <c r="D133" i="19"/>
  <c r="D139" i="19"/>
  <c r="D143" i="19"/>
  <c r="D149" i="19"/>
  <c r="D48" i="19"/>
  <c r="G61" i="19"/>
  <c r="D62" i="19"/>
  <c r="G108" i="19"/>
  <c r="D109" i="19"/>
  <c r="D155" i="19"/>
  <c r="G196" i="19"/>
  <c r="G195" i="19" s="1"/>
  <c r="D197" i="19"/>
  <c r="D196" i="19" s="1"/>
  <c r="D195" i="19" s="1"/>
  <c r="D153" i="19"/>
  <c r="D157" i="19"/>
  <c r="D173" i="19"/>
  <c r="D178" i="19"/>
  <c r="D194" i="19"/>
  <c r="G106" i="19"/>
  <c r="D107" i="19"/>
  <c r="G170" i="19"/>
  <c r="D171" i="19"/>
  <c r="D122" i="19"/>
  <c r="D126" i="19"/>
  <c r="D131" i="19"/>
  <c r="G135" i="19"/>
  <c r="G134" i="19" s="1"/>
  <c r="D136" i="19"/>
  <c r="D141" i="19"/>
  <c r="G145" i="19"/>
  <c r="G144" i="19" s="1"/>
  <c r="D146" i="19"/>
  <c r="G150" i="19"/>
  <c r="D64" i="19"/>
  <c r="G113" i="19"/>
  <c r="G112" i="19" s="1"/>
  <c r="G44" i="19"/>
  <c r="D45" i="19"/>
  <c r="G148" i="19"/>
  <c r="J60" i="19"/>
  <c r="N60" i="19"/>
  <c r="G125" i="19"/>
  <c r="K147" i="19"/>
  <c r="N93" i="19"/>
  <c r="N84" i="19" s="1"/>
  <c r="N70" i="19"/>
  <c r="I93" i="19"/>
  <c r="I84" i="19" s="1"/>
  <c r="M93" i="19"/>
  <c r="M84" i="19" s="1"/>
  <c r="I60" i="19"/>
  <c r="M60" i="19"/>
  <c r="J70" i="19"/>
  <c r="J93" i="19"/>
  <c r="J84" i="19" s="1"/>
  <c r="G75" i="19"/>
  <c r="G94" i="19"/>
  <c r="G132" i="19"/>
  <c r="H11" i="19"/>
  <c r="G12" i="19"/>
  <c r="D12" i="19"/>
  <c r="G130" i="19"/>
  <c r="H129" i="19"/>
  <c r="L129" i="19"/>
  <c r="H147" i="19"/>
  <c r="L147" i="19"/>
  <c r="G55" i="19"/>
  <c r="G54" i="19" s="1"/>
  <c r="K93" i="19"/>
  <c r="O93" i="19"/>
  <c r="O84" i="19" s="1"/>
  <c r="J137" i="19"/>
  <c r="N137" i="19"/>
  <c r="I147" i="19"/>
  <c r="M147" i="19"/>
  <c r="G156" i="19"/>
  <c r="L11" i="19"/>
  <c r="D55" i="19"/>
  <c r="H60" i="19"/>
  <c r="L60" i="19"/>
  <c r="G89" i="19"/>
  <c r="G88" i="19" s="1"/>
  <c r="H93" i="19"/>
  <c r="H84" i="19" s="1"/>
  <c r="L93" i="19"/>
  <c r="J12" i="19"/>
  <c r="G123" i="19"/>
  <c r="G121" i="19"/>
  <c r="I129" i="19"/>
  <c r="M129" i="19"/>
  <c r="F137" i="19"/>
  <c r="K137" i="19"/>
  <c r="F147" i="19"/>
  <c r="J147" i="19"/>
  <c r="N147" i="19"/>
  <c r="G152" i="19"/>
  <c r="G154" i="19"/>
  <c r="M21" i="19"/>
  <c r="O21" i="19"/>
  <c r="K21" i="19"/>
  <c r="D89" i="19"/>
  <c r="D88" i="19" s="1"/>
  <c r="D98" i="19"/>
  <c r="D115" i="19"/>
  <c r="D94" i="19"/>
  <c r="G98" i="19"/>
  <c r="G115" i="19"/>
  <c r="F94" i="19"/>
  <c r="I11" i="19"/>
  <c r="M11" i="19"/>
  <c r="D79" i="19"/>
  <c r="I137" i="19"/>
  <c r="M137" i="19"/>
  <c r="J19" i="19"/>
  <c r="I27" i="19"/>
  <c r="I21" i="19" s="1"/>
  <c r="K70" i="19"/>
  <c r="D75" i="19"/>
  <c r="G138" i="19"/>
  <c r="G142" i="19"/>
  <c r="G17" i="19"/>
  <c r="F11" i="19"/>
  <c r="J21" i="19"/>
  <c r="N21" i="19"/>
  <c r="G27" i="19"/>
  <c r="F60" i="19"/>
  <c r="G63" i="19"/>
  <c r="K60" i="19"/>
  <c r="O60" i="19"/>
  <c r="H70" i="19"/>
  <c r="L70" i="19"/>
  <c r="N11" i="19"/>
  <c r="F27" i="19"/>
  <c r="D66" i="19"/>
  <c r="D65" i="19" s="1"/>
  <c r="O70" i="19"/>
  <c r="F129" i="19"/>
  <c r="J129" i="19"/>
  <c r="N129" i="19"/>
  <c r="H137" i="19"/>
  <c r="L137" i="19"/>
  <c r="G140" i="19"/>
  <c r="I70" i="19"/>
  <c r="M70" i="19"/>
  <c r="D19" i="19"/>
  <c r="G19" i="19"/>
  <c r="G34" i="19"/>
  <c r="G71" i="19"/>
  <c r="H21" i="19"/>
  <c r="L21" i="19"/>
  <c r="D22" i="19"/>
  <c r="D71" i="19"/>
  <c r="K11" i="19"/>
  <c r="O11" i="19"/>
  <c r="G22" i="19"/>
  <c r="G46" i="19"/>
  <c r="G66" i="19"/>
  <c r="G65" i="19" s="1"/>
  <c r="G79" i="19"/>
  <c r="K129" i="19"/>
  <c r="O129" i="19"/>
  <c r="O137" i="19"/>
  <c r="O147" i="19"/>
  <c r="G174" i="19"/>
  <c r="G172" i="19"/>
  <c r="G169" i="19" l="1"/>
  <c r="D44" i="19"/>
  <c r="D176" i="19"/>
  <c r="D148" i="19"/>
  <c r="D145" i="19"/>
  <c r="D125" i="19"/>
  <c r="D106" i="19"/>
  <c r="D172" i="19"/>
  <c r="D61" i="19"/>
  <c r="D142" i="19"/>
  <c r="D110" i="19"/>
  <c r="F21" i="19"/>
  <c r="F93" i="19"/>
  <c r="F84" i="19" s="1"/>
  <c r="D54" i="19"/>
  <c r="D135" i="19"/>
  <c r="D134" i="19" s="1"/>
  <c r="D121" i="19"/>
  <c r="D156" i="19"/>
  <c r="D154" i="19"/>
  <c r="D138" i="19"/>
  <c r="D123" i="19"/>
  <c r="D182" i="19"/>
  <c r="D130" i="19"/>
  <c r="D127" i="19"/>
  <c r="D150" i="19"/>
  <c r="D63" i="19"/>
  <c r="D140" i="19"/>
  <c r="D170" i="19"/>
  <c r="D193" i="19"/>
  <c r="D152" i="19"/>
  <c r="D108" i="19"/>
  <c r="D132" i="19"/>
  <c r="D113" i="19"/>
  <c r="D112" i="19" s="1"/>
  <c r="D174" i="19"/>
  <c r="E198" i="19"/>
  <c r="G60" i="19"/>
  <c r="G120" i="19"/>
  <c r="D46" i="19"/>
  <c r="L10" i="19"/>
  <c r="L9" i="19" s="1"/>
  <c r="H10" i="19"/>
  <c r="H9" i="19" s="1"/>
  <c r="O10" i="19"/>
  <c r="O9" i="19" s="1"/>
  <c r="M10" i="19"/>
  <c r="M9" i="19" s="1"/>
  <c r="K10" i="19"/>
  <c r="K9" i="19" s="1"/>
  <c r="N10" i="19"/>
  <c r="N9" i="19" s="1"/>
  <c r="I10" i="19"/>
  <c r="I9" i="19" s="1"/>
  <c r="D34" i="19"/>
  <c r="D70" i="19"/>
  <c r="G137" i="19"/>
  <c r="G147" i="19"/>
  <c r="G129" i="19"/>
  <c r="D27" i="19"/>
  <c r="J11" i="19"/>
  <c r="G93" i="19"/>
  <c r="G84" i="19" s="1"/>
  <c r="D11" i="19"/>
  <c r="G21" i="19"/>
  <c r="G11" i="19"/>
  <c r="G70" i="19"/>
  <c r="E135" i="15"/>
  <c r="D169" i="19" l="1"/>
  <c r="D93" i="19"/>
  <c r="D84" i="19" s="1"/>
  <c r="D147" i="19"/>
  <c r="D129" i="19"/>
  <c r="D120" i="19"/>
  <c r="J10" i="19"/>
  <c r="D190" i="19"/>
  <c r="D137" i="19"/>
  <c r="F10" i="19"/>
  <c r="F9" i="19" s="1"/>
  <c r="D60" i="19"/>
  <c r="D144" i="19"/>
  <c r="E201" i="19"/>
  <c r="O198" i="19"/>
  <c r="K198" i="19"/>
  <c r="H198" i="19"/>
  <c r="I198" i="19"/>
  <c r="N198" i="19"/>
  <c r="M198" i="19"/>
  <c r="L198" i="19"/>
  <c r="D21" i="19"/>
  <c r="G10" i="19"/>
  <c r="G9" i="19" s="1"/>
  <c r="J9" i="19" l="1"/>
  <c r="J198" i="19" s="1"/>
  <c r="J201" i="19" s="1"/>
  <c r="F198" i="19"/>
  <c r="D10" i="19"/>
  <c r="D9" i="19" s="1"/>
  <c r="H201" i="19"/>
  <c r="I201" i="19"/>
  <c r="G198" i="19"/>
  <c r="H22" i="17"/>
  <c r="G22" i="17"/>
  <c r="F22" i="17"/>
  <c r="H10" i="17"/>
  <c r="G10" i="17"/>
  <c r="F10" i="17"/>
  <c r="H7" i="17"/>
  <c r="G7" i="17"/>
  <c r="F7" i="17"/>
  <c r="N135" i="15"/>
  <c r="M135" i="15"/>
  <c r="L135" i="15"/>
  <c r="K135" i="15"/>
  <c r="J135" i="15"/>
  <c r="I135" i="15"/>
  <c r="H135" i="15"/>
  <c r="G135" i="15"/>
  <c r="F132" i="15"/>
  <c r="C132" i="15" s="1"/>
  <c r="F131" i="15"/>
  <c r="C131" i="15" s="1"/>
  <c r="F130" i="15"/>
  <c r="C130" i="15" s="1"/>
  <c r="N129" i="15"/>
  <c r="M129" i="15"/>
  <c r="L129" i="15"/>
  <c r="K129" i="15"/>
  <c r="J129" i="15"/>
  <c r="I129" i="15"/>
  <c r="H129" i="15"/>
  <c r="G129" i="15"/>
  <c r="E129" i="15"/>
  <c r="F128" i="15"/>
  <c r="C128" i="15" s="1"/>
  <c r="F127" i="15"/>
  <c r="C127" i="15" s="1"/>
  <c r="F126" i="15"/>
  <c r="C126" i="15" s="1"/>
  <c r="N125" i="15"/>
  <c r="M125" i="15"/>
  <c r="L125" i="15"/>
  <c r="K125" i="15"/>
  <c r="J125" i="15"/>
  <c r="I125" i="15"/>
  <c r="H125" i="15"/>
  <c r="G125" i="15"/>
  <c r="E125" i="15"/>
  <c r="F124" i="15"/>
  <c r="C124" i="15" s="1"/>
  <c r="N123" i="15"/>
  <c r="M123" i="15"/>
  <c r="L123" i="15"/>
  <c r="K123" i="15"/>
  <c r="J123" i="15"/>
  <c r="I123" i="15"/>
  <c r="H123" i="15"/>
  <c r="G123" i="15"/>
  <c r="E123" i="15"/>
  <c r="F121" i="15"/>
  <c r="C121" i="15" s="1"/>
  <c r="N120" i="15"/>
  <c r="N119" i="15" s="1"/>
  <c r="M120" i="15"/>
  <c r="M119" i="15" s="1"/>
  <c r="L120" i="15"/>
  <c r="L119" i="15" s="1"/>
  <c r="K120" i="15"/>
  <c r="K119" i="15" s="1"/>
  <c r="J120" i="15"/>
  <c r="J119" i="15" s="1"/>
  <c r="I120" i="15"/>
  <c r="I119" i="15" s="1"/>
  <c r="H120" i="15"/>
  <c r="H119" i="15" s="1"/>
  <c r="G120" i="15"/>
  <c r="G119" i="15" s="1"/>
  <c r="E120" i="15"/>
  <c r="F118" i="15"/>
  <c r="C118" i="15" s="1"/>
  <c r="N117" i="15"/>
  <c r="M117" i="15"/>
  <c r="L117" i="15"/>
  <c r="K117" i="15"/>
  <c r="J117" i="15"/>
  <c r="I117" i="15"/>
  <c r="H117" i="15"/>
  <c r="G117" i="15"/>
  <c r="E117" i="15"/>
  <c r="F116" i="15"/>
  <c r="N115" i="15"/>
  <c r="M115" i="15"/>
  <c r="L115" i="15"/>
  <c r="K115" i="15"/>
  <c r="J115" i="15"/>
  <c r="I115" i="15"/>
  <c r="H115" i="15"/>
  <c r="G115" i="15"/>
  <c r="E115" i="15"/>
  <c r="F114" i="15"/>
  <c r="N113" i="15"/>
  <c r="M113" i="15"/>
  <c r="L113" i="15"/>
  <c r="K113" i="15"/>
  <c r="J113" i="15"/>
  <c r="I113" i="15"/>
  <c r="H113" i="15"/>
  <c r="G113" i="15"/>
  <c r="E113" i="15"/>
  <c r="N109" i="15"/>
  <c r="M109" i="15"/>
  <c r="L109" i="15"/>
  <c r="K109" i="15"/>
  <c r="J109" i="15"/>
  <c r="I109" i="15"/>
  <c r="H109" i="15"/>
  <c r="G109" i="15"/>
  <c r="E109" i="15"/>
  <c r="F107" i="15"/>
  <c r="C107" i="15" s="1"/>
  <c r="F106" i="15"/>
  <c r="C106" i="15" s="1"/>
  <c r="F105" i="15"/>
  <c r="C105" i="15" s="1"/>
  <c r="N104" i="15"/>
  <c r="N103" i="15" s="1"/>
  <c r="M104" i="15"/>
  <c r="M103" i="15" s="1"/>
  <c r="L104" i="15"/>
  <c r="L103" i="15" s="1"/>
  <c r="K104" i="15"/>
  <c r="K103" i="15" s="1"/>
  <c r="J104" i="15"/>
  <c r="J103" i="15" s="1"/>
  <c r="I104" i="15"/>
  <c r="I103" i="15" s="1"/>
  <c r="H104" i="15"/>
  <c r="H103" i="15" s="1"/>
  <c r="G104" i="15"/>
  <c r="G103" i="15" s="1"/>
  <c r="E104" i="15"/>
  <c r="F102" i="15"/>
  <c r="C102" i="15" s="1"/>
  <c r="F101" i="15"/>
  <c r="C101" i="15" s="1"/>
  <c r="F100" i="15"/>
  <c r="C100" i="15" s="1"/>
  <c r="N99" i="15"/>
  <c r="M99" i="15"/>
  <c r="L99" i="15"/>
  <c r="K99" i="15"/>
  <c r="J99" i="15"/>
  <c r="I99" i="15"/>
  <c r="H99" i="15"/>
  <c r="G99" i="15"/>
  <c r="E99" i="15"/>
  <c r="F98" i="15"/>
  <c r="C98" i="15" s="1"/>
  <c r="F97" i="15"/>
  <c r="C97" i="15" s="1"/>
  <c r="F96" i="15"/>
  <c r="C96" i="15" s="1"/>
  <c r="F95" i="15"/>
  <c r="C95" i="15" s="1"/>
  <c r="N94" i="15"/>
  <c r="M94" i="15"/>
  <c r="L94" i="15"/>
  <c r="K94" i="15"/>
  <c r="J94" i="15"/>
  <c r="I94" i="15"/>
  <c r="H94" i="15"/>
  <c r="G94" i="15"/>
  <c r="E94" i="15"/>
  <c r="F93" i="15"/>
  <c r="N92" i="15"/>
  <c r="M92" i="15"/>
  <c r="L92" i="15"/>
  <c r="K92" i="15"/>
  <c r="J92" i="15"/>
  <c r="I92" i="15"/>
  <c r="H92" i="15"/>
  <c r="G92" i="15"/>
  <c r="E92" i="15"/>
  <c r="F91" i="15"/>
  <c r="C91" i="15" s="1"/>
  <c r="F90" i="15"/>
  <c r="C90" i="15" s="1"/>
  <c r="F89" i="15"/>
  <c r="C89" i="15" s="1"/>
  <c r="F88" i="15"/>
  <c r="C88" i="15" s="1"/>
  <c r="F87" i="15"/>
  <c r="C87" i="15" s="1"/>
  <c r="F86" i="15"/>
  <c r="C86" i="15" s="1"/>
  <c r="F85" i="15"/>
  <c r="C85" i="15" s="1"/>
  <c r="N84" i="15"/>
  <c r="M84" i="15"/>
  <c r="L84" i="15"/>
  <c r="K84" i="15"/>
  <c r="J84" i="15"/>
  <c r="I84" i="15"/>
  <c r="H84" i="15"/>
  <c r="G84" i="15"/>
  <c r="E84" i="15"/>
  <c r="F83" i="15"/>
  <c r="C83" i="15" s="1"/>
  <c r="F82" i="15"/>
  <c r="C82" i="15" s="1"/>
  <c r="F81" i="15"/>
  <c r="C81" i="15" s="1"/>
  <c r="N80" i="15"/>
  <c r="M80" i="15"/>
  <c r="L80" i="15"/>
  <c r="K80" i="15"/>
  <c r="J80" i="15"/>
  <c r="I80" i="15"/>
  <c r="H80" i="15"/>
  <c r="G80" i="15"/>
  <c r="E80" i="15"/>
  <c r="F77" i="15"/>
  <c r="C77" i="15" s="1"/>
  <c r="F76" i="15"/>
  <c r="C76" i="15" s="1"/>
  <c r="F75" i="15"/>
  <c r="C75" i="15" s="1"/>
  <c r="N74" i="15"/>
  <c r="N73" i="15" s="1"/>
  <c r="M74" i="15"/>
  <c r="L74" i="15"/>
  <c r="L73" i="15" s="1"/>
  <c r="K74" i="15"/>
  <c r="K73" i="15" s="1"/>
  <c r="J74" i="15"/>
  <c r="J73" i="15" s="1"/>
  <c r="I74" i="15"/>
  <c r="I73" i="15" s="1"/>
  <c r="H74" i="15"/>
  <c r="H73" i="15" s="1"/>
  <c r="G74" i="15"/>
  <c r="G73" i="15" s="1"/>
  <c r="E74" i="15"/>
  <c r="M73" i="15"/>
  <c r="F72" i="15"/>
  <c r="C72" i="15" s="1"/>
  <c r="F71" i="15"/>
  <c r="C71" i="15" s="1"/>
  <c r="F70" i="15"/>
  <c r="C70" i="15" s="1"/>
  <c r="N69" i="15"/>
  <c r="N68" i="15" s="1"/>
  <c r="M69" i="15"/>
  <c r="L69" i="15"/>
  <c r="K69" i="15"/>
  <c r="K68" i="15" s="1"/>
  <c r="J69" i="15"/>
  <c r="J68" i="15" s="1"/>
  <c r="I69" i="15"/>
  <c r="I68" i="15" s="1"/>
  <c r="H69" i="15"/>
  <c r="H68" i="15" s="1"/>
  <c r="G69" i="15"/>
  <c r="E69" i="15"/>
  <c r="M68" i="15"/>
  <c r="L68" i="15"/>
  <c r="F67" i="15"/>
  <c r="C67" i="15" s="1"/>
  <c r="F66" i="15"/>
  <c r="C66" i="15" s="1"/>
  <c r="N65" i="15"/>
  <c r="M65" i="15"/>
  <c r="L65" i="15"/>
  <c r="K65" i="15"/>
  <c r="J65" i="15"/>
  <c r="I65" i="15"/>
  <c r="H65" i="15"/>
  <c r="G65" i="15"/>
  <c r="E65" i="15"/>
  <c r="F64" i="15"/>
  <c r="C64" i="15" s="1"/>
  <c r="F63" i="15"/>
  <c r="C63" i="15" s="1"/>
  <c r="N62" i="15"/>
  <c r="M62" i="15"/>
  <c r="L62" i="15"/>
  <c r="K62" i="15"/>
  <c r="J62" i="15"/>
  <c r="I62" i="15"/>
  <c r="H62" i="15"/>
  <c r="G62" i="15"/>
  <c r="E62" i="15"/>
  <c r="F60" i="15"/>
  <c r="C60" i="15" s="1"/>
  <c r="F59" i="15"/>
  <c r="C59" i="15" s="1"/>
  <c r="F58" i="15"/>
  <c r="C58" i="15" s="1"/>
  <c r="N57" i="15"/>
  <c r="M57" i="15"/>
  <c r="L57" i="15"/>
  <c r="K57" i="15"/>
  <c r="J57" i="15"/>
  <c r="I57" i="15"/>
  <c r="H57" i="15"/>
  <c r="G57" i="15"/>
  <c r="E57" i="15"/>
  <c r="F56" i="15"/>
  <c r="N55" i="15"/>
  <c r="M55" i="15"/>
  <c r="L55" i="15"/>
  <c r="K55" i="15"/>
  <c r="J55" i="15"/>
  <c r="I55" i="15"/>
  <c r="H55" i="15"/>
  <c r="G55" i="15"/>
  <c r="E55" i="15"/>
  <c r="F53" i="15"/>
  <c r="N52" i="15"/>
  <c r="M52" i="15"/>
  <c r="L52" i="15"/>
  <c r="K52" i="15"/>
  <c r="J52" i="15"/>
  <c r="I52" i="15"/>
  <c r="H52" i="15"/>
  <c r="G52" i="15"/>
  <c r="E52" i="15"/>
  <c r="F51" i="15"/>
  <c r="C51" i="15" s="1"/>
  <c r="F50" i="15"/>
  <c r="C50" i="15" s="1"/>
  <c r="F49" i="15"/>
  <c r="C49" i="15" s="1"/>
  <c r="F48" i="15"/>
  <c r="C48" i="15" s="1"/>
  <c r="N47" i="15"/>
  <c r="M47" i="15"/>
  <c r="L47" i="15"/>
  <c r="K47" i="15"/>
  <c r="J47" i="15"/>
  <c r="I47" i="15"/>
  <c r="H47" i="15"/>
  <c r="G47" i="15"/>
  <c r="E47" i="15"/>
  <c r="F46" i="15"/>
  <c r="C46" i="15" s="1"/>
  <c r="F45" i="15"/>
  <c r="C45" i="15" s="1"/>
  <c r="F44" i="15"/>
  <c r="C44" i="15" s="1"/>
  <c r="F43" i="15"/>
  <c r="C43" i="15" s="1"/>
  <c r="F42" i="15"/>
  <c r="C42" i="15" s="1"/>
  <c r="F41" i="15"/>
  <c r="C41" i="15" s="1"/>
  <c r="F40" i="15"/>
  <c r="C40" i="15" s="1"/>
  <c r="N39" i="15"/>
  <c r="M39" i="15"/>
  <c r="L39" i="15"/>
  <c r="K39" i="15"/>
  <c r="K38" i="15" s="1"/>
  <c r="J39" i="15"/>
  <c r="I39" i="15"/>
  <c r="H39" i="15"/>
  <c r="G39" i="15"/>
  <c r="E39" i="15"/>
  <c r="F33" i="15"/>
  <c r="C33" i="15" s="1"/>
  <c r="F32" i="15"/>
  <c r="C32" i="15" s="1"/>
  <c r="N31" i="15"/>
  <c r="M31" i="15"/>
  <c r="L31" i="15"/>
  <c r="K31" i="15"/>
  <c r="J31" i="15"/>
  <c r="I31" i="15"/>
  <c r="H31" i="15"/>
  <c r="G31" i="15"/>
  <c r="E31" i="15"/>
  <c r="F30" i="15"/>
  <c r="C30" i="15" s="1"/>
  <c r="F29" i="15"/>
  <c r="C29" i="15" s="1"/>
  <c r="N28" i="15"/>
  <c r="M28" i="15"/>
  <c r="L28" i="15"/>
  <c r="K28" i="15"/>
  <c r="J28" i="15"/>
  <c r="I28" i="15"/>
  <c r="H28" i="15"/>
  <c r="G28" i="15"/>
  <c r="E28" i="15"/>
  <c r="F27" i="15"/>
  <c r="C27" i="15" s="1"/>
  <c r="F26" i="15"/>
  <c r="C26" i="15" s="1"/>
  <c r="N25" i="15"/>
  <c r="M25" i="15"/>
  <c r="L25" i="15"/>
  <c r="K25" i="15"/>
  <c r="J25" i="15"/>
  <c r="I25" i="15"/>
  <c r="H25" i="15"/>
  <c r="G25" i="15"/>
  <c r="E25" i="15"/>
  <c r="F24" i="15"/>
  <c r="C24" i="15" s="1"/>
  <c r="F23" i="15"/>
  <c r="C23" i="15" s="1"/>
  <c r="N22" i="15"/>
  <c r="M22" i="15"/>
  <c r="L22" i="15"/>
  <c r="K22" i="15"/>
  <c r="J22" i="15"/>
  <c r="I22" i="15"/>
  <c r="H22" i="15"/>
  <c r="G22" i="15"/>
  <c r="E22" i="15"/>
  <c r="F21" i="15"/>
  <c r="C21" i="15" s="1"/>
  <c r="F20" i="15"/>
  <c r="C20" i="15" s="1"/>
  <c r="N19" i="15"/>
  <c r="M19" i="15"/>
  <c r="L19" i="15"/>
  <c r="K19" i="15"/>
  <c r="J19" i="15"/>
  <c r="I19" i="15"/>
  <c r="H19" i="15"/>
  <c r="G19" i="15"/>
  <c r="E19" i="15"/>
  <c r="F18" i="15"/>
  <c r="C18" i="15" s="1"/>
  <c r="F17" i="15"/>
  <c r="C17" i="15" s="1"/>
  <c r="F16" i="15"/>
  <c r="C16" i="15" s="1"/>
  <c r="F15" i="15"/>
  <c r="C15" i="15" s="1"/>
  <c r="N14" i="15"/>
  <c r="M14" i="15"/>
  <c r="L14" i="15"/>
  <c r="K14" i="15"/>
  <c r="K10" i="15" s="1"/>
  <c r="J14" i="15"/>
  <c r="I14" i="15"/>
  <c r="H14" i="15"/>
  <c r="G14" i="15"/>
  <c r="G10" i="15" s="1"/>
  <c r="E14" i="15"/>
  <c r="F13" i="15"/>
  <c r="C13" i="15" s="1"/>
  <c r="F12" i="15"/>
  <c r="F11" i="15" s="1"/>
  <c r="H10" i="15" l="1"/>
  <c r="L10" i="15"/>
  <c r="I10" i="15"/>
  <c r="M10" i="15"/>
  <c r="E10" i="15"/>
  <c r="J10" i="15"/>
  <c r="N10" i="15"/>
  <c r="E68" i="15"/>
  <c r="C12" i="15"/>
  <c r="E119" i="15"/>
  <c r="E103" i="15"/>
  <c r="E73" i="15"/>
  <c r="G68" i="15"/>
  <c r="F201" i="19"/>
  <c r="C129" i="15"/>
  <c r="C116" i="15"/>
  <c r="C114" i="15"/>
  <c r="F113" i="15"/>
  <c r="M61" i="15"/>
  <c r="F55" i="15"/>
  <c r="C56" i="15"/>
  <c r="F52" i="15"/>
  <c r="C53" i="15"/>
  <c r="G201" i="19"/>
  <c r="F92" i="15"/>
  <c r="C93" i="15"/>
  <c r="C135" i="15"/>
  <c r="I17" i="17" s="1"/>
  <c r="J54" i="15"/>
  <c r="F22" i="15"/>
  <c r="K79" i="15"/>
  <c r="K78" i="15" s="1"/>
  <c r="H13" i="17"/>
  <c r="H24" i="17" s="1"/>
  <c r="G13" i="17"/>
  <c r="G24" i="17" s="1"/>
  <c r="F13" i="17"/>
  <c r="F24" i="17" s="1"/>
  <c r="I79" i="15"/>
  <c r="I78" i="15" s="1"/>
  <c r="M79" i="15"/>
  <c r="M78" i="15" s="1"/>
  <c r="J38" i="15"/>
  <c r="N38" i="15"/>
  <c r="I61" i="15"/>
  <c r="E61" i="15"/>
  <c r="J61" i="15"/>
  <c r="N61" i="15"/>
  <c r="G122" i="15"/>
  <c r="K122" i="15"/>
  <c r="F31" i="15"/>
  <c r="G54" i="15"/>
  <c r="K54" i="15"/>
  <c r="G61" i="15"/>
  <c r="K61" i="15"/>
  <c r="I122" i="15"/>
  <c r="M122" i="15"/>
  <c r="G38" i="15"/>
  <c r="G79" i="15"/>
  <c r="G78" i="15" s="1"/>
  <c r="H112" i="15"/>
  <c r="L112" i="15"/>
  <c r="C22" i="15"/>
  <c r="F25" i="15"/>
  <c r="H54" i="15"/>
  <c r="L54" i="15"/>
  <c r="F65" i="15"/>
  <c r="F109" i="15"/>
  <c r="C109" i="15" s="1"/>
  <c r="G112" i="15"/>
  <c r="K112" i="15"/>
  <c r="E122" i="15"/>
  <c r="J122" i="15"/>
  <c r="N122" i="15"/>
  <c r="F80" i="15"/>
  <c r="C11" i="15"/>
  <c r="C25" i="15"/>
  <c r="H38" i="15"/>
  <c r="L38" i="15"/>
  <c r="C52" i="15"/>
  <c r="M112" i="15"/>
  <c r="F115" i="15"/>
  <c r="C57" i="15"/>
  <c r="F57" i="15"/>
  <c r="F54" i="15" s="1"/>
  <c r="F69" i="15"/>
  <c r="F68" i="15" s="1"/>
  <c r="C19" i="15"/>
  <c r="F19" i="15"/>
  <c r="C74" i="15"/>
  <c r="C73" i="15" s="1"/>
  <c r="F74" i="15"/>
  <c r="F73" i="15" s="1"/>
  <c r="J79" i="15"/>
  <c r="J78" i="15" s="1"/>
  <c r="N79" i="15"/>
  <c r="N78" i="15" s="1"/>
  <c r="F129" i="15"/>
  <c r="F39" i="15"/>
  <c r="C39" i="15"/>
  <c r="C47" i="15"/>
  <c r="I54" i="15"/>
  <c r="M54" i="15"/>
  <c r="F99" i="15"/>
  <c r="C104" i="15"/>
  <c r="C103" i="15" s="1"/>
  <c r="F104" i="15"/>
  <c r="F103" i="15" s="1"/>
  <c r="E112" i="15"/>
  <c r="I112" i="15"/>
  <c r="F125" i="15"/>
  <c r="C125" i="15"/>
  <c r="I38" i="15"/>
  <c r="M38" i="15"/>
  <c r="E54" i="15"/>
  <c r="N54" i="15"/>
  <c r="E79" i="15"/>
  <c r="J112" i="15"/>
  <c r="N112" i="15"/>
  <c r="F135" i="15"/>
  <c r="C31" i="15"/>
  <c r="E38" i="15"/>
  <c r="C80" i="15"/>
  <c r="H122" i="15"/>
  <c r="L122" i="15"/>
  <c r="C28" i="15"/>
  <c r="F28" i="15"/>
  <c r="C120" i="15"/>
  <c r="C119" i="15" s="1"/>
  <c r="F120" i="15"/>
  <c r="F119" i="15" s="1"/>
  <c r="F62" i="15"/>
  <c r="C62" i="15"/>
  <c r="C84" i="15"/>
  <c r="F84" i="15"/>
  <c r="C123" i="15"/>
  <c r="F123" i="15"/>
  <c r="C14" i="15"/>
  <c r="F14" i="15"/>
  <c r="F47" i="15"/>
  <c r="H61" i="15"/>
  <c r="L61" i="15"/>
  <c r="C65" i="15"/>
  <c r="C69" i="15"/>
  <c r="C68" i="15" s="1"/>
  <c r="H79" i="15"/>
  <c r="H78" i="15" s="1"/>
  <c r="L79" i="15"/>
  <c r="L78" i="15" s="1"/>
  <c r="C94" i="15"/>
  <c r="F94" i="15"/>
  <c r="C99" i="15"/>
  <c r="C117" i="15"/>
  <c r="F117" i="15"/>
  <c r="F10" i="15" l="1"/>
  <c r="C10" i="15"/>
  <c r="K111" i="15"/>
  <c r="C55" i="15"/>
  <c r="E78" i="15"/>
  <c r="C92" i="15"/>
  <c r="C113" i="15"/>
  <c r="C115" i="15"/>
  <c r="C112" i="15"/>
  <c r="J9" i="15"/>
  <c r="F38" i="15"/>
  <c r="E111" i="15"/>
  <c r="N111" i="15"/>
  <c r="N133" i="15" s="1"/>
  <c r="G111" i="15"/>
  <c r="G133" i="15" s="1"/>
  <c r="I111" i="15"/>
  <c r="I133" i="15" s="1"/>
  <c r="J111" i="15"/>
  <c r="J133" i="15" s="1"/>
  <c r="K9" i="15"/>
  <c r="L111" i="15"/>
  <c r="L133" i="15" s="1"/>
  <c r="H111" i="15"/>
  <c r="H133" i="15" s="1"/>
  <c r="I9" i="15"/>
  <c r="C54" i="15"/>
  <c r="M111" i="15"/>
  <c r="M133" i="15" s="1"/>
  <c r="F61" i="15"/>
  <c r="G9" i="15"/>
  <c r="H9" i="15"/>
  <c r="N9" i="15"/>
  <c r="F122" i="15"/>
  <c r="F112" i="15"/>
  <c r="C38" i="15"/>
  <c r="F79" i="15"/>
  <c r="F78" i="15" s="1"/>
  <c r="E9" i="15"/>
  <c r="C122" i="15"/>
  <c r="M9" i="15"/>
  <c r="L9" i="15"/>
  <c r="K133" i="15"/>
  <c r="C61" i="15"/>
  <c r="E108" i="15" l="1"/>
  <c r="E110" i="15" s="1"/>
  <c r="J108" i="15"/>
  <c r="J110" i="15" s="1"/>
  <c r="H108" i="15"/>
  <c r="H110" i="15" s="1"/>
  <c r="K134" i="15"/>
  <c r="I108" i="15"/>
  <c r="I110" i="15" s="1"/>
  <c r="C79" i="15"/>
  <c r="C78" i="15" s="1"/>
  <c r="G108" i="15"/>
  <c r="E133" i="15"/>
  <c r="J134" i="15"/>
  <c r="N134" i="15"/>
  <c r="C111" i="15"/>
  <c r="K108" i="15"/>
  <c r="K110" i="15" s="1"/>
  <c r="F9" i="15"/>
  <c r="C9" i="15"/>
  <c r="G134" i="15"/>
  <c r="F111" i="15"/>
  <c r="F133" i="15" s="1"/>
  <c r="I134" i="15"/>
  <c r="N108" i="15"/>
  <c r="N110" i="15" s="1"/>
  <c r="H134" i="15"/>
  <c r="E134" i="15"/>
  <c r="L134" i="15"/>
  <c r="M108" i="15"/>
  <c r="M110" i="15" s="1"/>
  <c r="M134" i="15"/>
  <c r="L108" i="15"/>
  <c r="L110" i="15" s="1"/>
  <c r="L136" i="15" l="1"/>
  <c r="I136" i="15"/>
  <c r="F108" i="15"/>
  <c r="F110" i="15" s="1"/>
  <c r="J136" i="15"/>
  <c r="M136" i="15"/>
  <c r="H136" i="15"/>
  <c r="G136" i="15"/>
  <c r="N136" i="15"/>
  <c r="K136" i="15"/>
  <c r="G110" i="15"/>
  <c r="E136" i="15"/>
  <c r="C133" i="15"/>
  <c r="C134" i="15"/>
  <c r="I7" i="17" s="1"/>
  <c r="F134" i="15"/>
  <c r="C108" i="15"/>
  <c r="C110" i="15" s="1"/>
  <c r="D198" i="19"/>
  <c r="I10" i="17" s="1"/>
  <c r="C136" i="15" l="1"/>
  <c r="F136" i="15"/>
</calcChain>
</file>

<file path=xl/sharedStrings.xml><?xml version="1.0" encoding="utf-8"?>
<sst xmlns="http://schemas.openxmlformats.org/spreadsheetml/2006/main" count="528" uniqueCount="370">
  <si>
    <t>Napomena: Redak UKUPAN DONOS VIŠKA/MANJKA IZ PRETHODNE(IH) GODINA služi kao informacija i ne uzima se u obzir kod uravnoteženja proračuna, već se proračun uravnotežuje retkom VIŠAK/MANJAK IZ PRETHODNE(IH) GODINE KOJI ĆE SE POKRITI/RASPOREDITI.</t>
  </si>
  <si>
    <t>VIŠAK / MANJAK + NETO FINANCIRANJE</t>
  </si>
  <si>
    <t>NETO FINANCIRANJE</t>
  </si>
  <si>
    <t>IZDACI ZA FINANCIJSKU IMOVINU I OTPLATE ZAJMOVA</t>
  </si>
  <si>
    <t>PRIMICI OD FINANCIJSKE IMOVINE I ZADUŽIVANJA</t>
  </si>
  <si>
    <t>VIŠAK/MANJAK IZ PRETHODNE(IH) GODINE KOJI ĆE SE POKRITI/RASPOREDITI</t>
  </si>
  <si>
    <t>RASHODI ZA NABAVU NEFINANCIJSKE IMOVINE</t>
  </si>
  <si>
    <t>RASHODI  POSLOVANJA</t>
  </si>
  <si>
    <t>RASHODI UKUPNO</t>
  </si>
  <si>
    <t>PRIHODI OD PRODAJE NEFINANCIJSKE IMOVINE</t>
  </si>
  <si>
    <t>PRIHODI POSLOVANJA</t>
  </si>
  <si>
    <t>PRIHODI UKUPNO</t>
  </si>
  <si>
    <t>OPĆI DIO</t>
  </si>
  <si>
    <t>Tablica 1</t>
  </si>
  <si>
    <t>KONTO</t>
  </si>
  <si>
    <t>NAZIV</t>
  </si>
  <si>
    <t xml:space="preserve">PRIHODI POSLOVANJA </t>
  </si>
  <si>
    <t xml:space="preserve">Pomoći iz inozemstva i od subjekata unutar općeg proračuna 
</t>
  </si>
  <si>
    <t xml:space="preserve">Pomoći od inozemnih vlada </t>
  </si>
  <si>
    <t>Tekuće pomoći od inozemnih vlada</t>
  </si>
  <si>
    <t>Kapitalne pomoći od inozemnih vlada</t>
  </si>
  <si>
    <t xml:space="preserve">Pomoći od međunarodnih organizacija te institucija i tijela EU </t>
  </si>
  <si>
    <t>Tekuće pomoći od međunarodnih organizacija</t>
  </si>
  <si>
    <t>Kapitalne pomoći od međunarodnih organizacija</t>
  </si>
  <si>
    <t>Tekuće pomoći od institucija i tijela EU</t>
  </si>
  <si>
    <t>Kapitalne pomoći od institucija i tijela EU</t>
  </si>
  <si>
    <t xml:space="preserve">Pomoći proračunu iz drugih proračuna </t>
  </si>
  <si>
    <t xml:space="preserve">Tekuće pomoći proračunu iz drugih proračuna </t>
  </si>
  <si>
    <t xml:space="preserve">Kapitalne pomoći proračunu iz drugih proračuna </t>
  </si>
  <si>
    <t xml:space="preserve">Pomoći od izvanproračunskih korisnika </t>
  </si>
  <si>
    <t>Tekuće pomoći od izvanproračunskih korisnika</t>
  </si>
  <si>
    <t xml:space="preserve">Kapitalne pomoći od izvanproračunskih korisnika </t>
  </si>
  <si>
    <t>Pomoći izravnanja za decentralizirane funkcije</t>
  </si>
  <si>
    <t>Tekuće pomoći izravnanja za decentralizirane funkcije</t>
  </si>
  <si>
    <t>Kapitalne pomoći izravnanja za decentralizirane funkcije</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</si>
  <si>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</si>
  <si>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</si>
  <si>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</si>
  <si>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</si>
  <si>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</si>
  <si>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</si>
  <si>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</si>
  <si>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 xml:space="preserve">Pomoći iz državnog proračuna temeljem prijenosa  EU sredstava </t>
  </si>
  <si>
    <t>6381</t>
  </si>
  <si>
    <t>Tekuće pomoći iz državnog proračuna temeljem prijenosa  EU sredstava</t>
  </si>
  <si>
    <t>6382</t>
  </si>
  <si>
    <t>Kapitalne pomoći iz državnog proračuna temeljem prijenosa  EU sredstava</t>
  </si>
  <si>
    <t xml:space="preserve">Prihodi od imovine </t>
  </si>
  <si>
    <t xml:space="preserve">Prihodi od financijske imovine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</si>
  <si>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</si>
  <si>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</si>
  <si>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</si>
  <si>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</si>
  <si>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</si>
  <si>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</si>
  <si>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</si>
  <si>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 xml:space="preserve">Prihodi od nefinancijske imovine </t>
  </si>
  <si>
    <t>Prihodi od zakupa i iznajmljivanja imovine</t>
  </si>
  <si>
    <t>Naknada za korištenje nefinancijske imovine</t>
  </si>
  <si>
    <t>6425</t>
  </si>
  <si>
    <t>Prihodi od prodaje kratkotrajne nefinancijske imovine</t>
  </si>
  <si>
    <t>Ostali prihodi od nefinancijske imovine</t>
  </si>
  <si>
    <t xml:space="preserve">Prihodi od kamata na dane zajmove </t>
  </si>
  <si>
    <t>Prihodi od kamata na dane zajmove neprofitnim organizacijama, građanima i kućanstvima</t>
  </si>
  <si>
    <t xml:space="preserve">Prihodi od upravnih i administrativnih pristojbi, pristojbi po posebnim propisima i naknada </t>
  </si>
  <si>
    <t xml:space="preserve">Upravne i administrativne pristojbe </t>
  </si>
  <si>
    <t>Ostale pristojbe i naknade</t>
  </si>
  <si>
    <t xml:space="preserve">Prihodi po posebnim propisima </t>
  </si>
  <si>
    <t>Ostali nespomenuti prihodi</t>
  </si>
  <si>
    <t>6527</t>
  </si>
  <si>
    <t>Naknade od financijske imovine</t>
  </si>
  <si>
    <t>6528</t>
  </si>
  <si>
    <t>Prihodi od novčane naknade poslodavca zbog nezapošljavanje osoba s invaliditetom</t>
  </si>
  <si>
    <t>Prihodi od prodaje proizvoda i robe te pruženih usluga i prihodi od donacija</t>
  </si>
  <si>
    <t xml:space="preserve">Prihodi od prodaje proizvoda i robe te pruženih usluga </t>
  </si>
  <si>
    <t>Prihodi od prodaje proizvoda i robe</t>
  </si>
  <si>
    <t>Prihodi od pruženih usluga</t>
  </si>
  <si>
    <t>Donacije od pravnih i fizičkih osoba izvan općeg proračuna</t>
  </si>
  <si>
    <t>Tekuće donacije</t>
  </si>
  <si>
    <t>Kapitalne donacije</t>
  </si>
  <si>
    <t>67</t>
  </si>
  <si>
    <t>Prihodi iz nadležnog proračuna i HZZO-a na temelju ugovornih obveza</t>
  </si>
  <si>
    <t xml:space="preserve">Kazne, upravne mjere i ostali prihodi </t>
  </si>
  <si>
    <t xml:space="preserve">Ostali prihodi </t>
  </si>
  <si>
    <t>Ostali prihodi</t>
  </si>
  <si>
    <t xml:space="preserve">Prihodi od prodaje nefinancijske imovine </t>
  </si>
  <si>
    <t xml:space="preserve">Prihodi od prodaje proizvedene dugotrajne imovine </t>
  </si>
  <si>
    <t xml:space="preserve">Prihodi od prodaje građevinskih objekata </t>
  </si>
  <si>
    <t>Stambeni objekti</t>
  </si>
  <si>
    <t>Poslovni objekti</t>
  </si>
  <si>
    <t>Ostali građevinski objekti</t>
  </si>
  <si>
    <t xml:space="preserve">Prihodi od prodaje postrojenja i opreme </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</si>
  <si>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</si>
  <si>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</si>
  <si>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</si>
  <si>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</si>
  <si>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</si>
  <si>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</si>
  <si>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</si>
  <si>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 xml:space="preserve">Prihodi od prodaje prijevoznih sredstava </t>
  </si>
  <si>
    <t>Prijevozna sredstva u cestovnom prometu</t>
  </si>
  <si>
    <t xml:space="preserve">Prihodi od prodaje knjiga, umjetničkih djela i ostalih izložbenih vrijednosti </t>
  </si>
  <si>
    <t>Knjige</t>
  </si>
  <si>
    <t>Umjetnička djela (izložena u galerijama, muzejima i slično)</t>
  </si>
  <si>
    <t>Muzejski izlošci i predmeti prirodnih rijetkosti</t>
  </si>
  <si>
    <t>Ostale nespomenute izložbene vrijednosti</t>
  </si>
  <si>
    <t xml:space="preserve">Prihodi od prodaje nematerijalne proizvedene imovine </t>
  </si>
  <si>
    <t xml:space="preserve">Ulaganja u računalne programe </t>
  </si>
  <si>
    <t>Umjetnička, literarna i znanstvena djela</t>
  </si>
  <si>
    <t>Ostala nematerijalna proizvedena imovina</t>
  </si>
  <si>
    <t xml:space="preserve">Prihodi od prodaje plemenitih metala i ostalih pohranjenih vrijednosti </t>
  </si>
  <si>
    <t>Pohranjene knjige, umjetnička djela i slične vrijednosti</t>
  </si>
  <si>
    <t xml:space="preserve">Primici od financijske imovine i zaduživanja </t>
  </si>
  <si>
    <t>81</t>
  </si>
  <si>
    <t>Primljeni povrati glavnice danih zajmova i depozita</t>
  </si>
  <si>
    <t>812</t>
  </si>
  <si>
    <t>Primici (povrati) glavnice zajmova danih neprofitnim organizacijama, građanima i kućanstvima</t>
  </si>
  <si>
    <t>8121</t>
  </si>
  <si>
    <t>Povrat  zajmova danih neprofitnim organizacijama, građanima i kućanstvima u tuzemstvu</t>
  </si>
  <si>
    <t>Primici (povrati) glavnice zajmova danih kreditnim i ostalim financijskim institucijama u javnom sektoru</t>
  </si>
  <si>
    <t>Povrat zajmova danih ostalim financijskim institucijama u javnom sektoru</t>
  </si>
  <si>
    <t>818</t>
  </si>
  <si>
    <t>Primici od prodaje dionica i udjela u glavnici</t>
  </si>
  <si>
    <t>Primici od prodaje dionica i udjela u glavnici kreditnih i ostalih financijskih institucija izvan javnog sektora</t>
  </si>
  <si>
    <t>Dionice i udjeli u glavnici tuzemnih kreditnih i ostalih financijskih institucija izvan javnog sektora</t>
  </si>
  <si>
    <t xml:space="preserve">Primici od zaduživanja </t>
  </si>
  <si>
    <t>842</t>
  </si>
  <si>
    <t>Primljeni krediti i zajmovi od kreditnih i ostalih financijskih institucija u javnom sektoru</t>
  </si>
  <si>
    <t>8422</t>
  </si>
  <si>
    <t>Primljeni krediti i zajmovi od kreditnih institucija u javnom sektoru</t>
  </si>
  <si>
    <t xml:space="preserve">Primljeni krediti i zajmovi od kreditnih i ostalih financijskih institucija izvan javnog sektora </t>
  </si>
  <si>
    <t>Primljeni krediti od tuzemnih kreditnih institucija izvan javnog sektora</t>
  </si>
  <si>
    <t>Primljeni zajmovi od tuzemnih osiguravajućih društava izvan javnog sektora</t>
  </si>
  <si>
    <t>Primljeni zajmovi od ostalih tuzemnih financijskih institucija izvan javnog sektora</t>
  </si>
  <si>
    <t>845</t>
  </si>
  <si>
    <t>Primljeni zajmovi od trgovačkih društava i obrtnika izvan javnog sektora</t>
  </si>
  <si>
    <t>8453</t>
  </si>
  <si>
    <t>Primljeni zajmovi od tuzemnih trgovačkih društava izvan javnog sektora</t>
  </si>
  <si>
    <t>671</t>
  </si>
  <si>
    <t>Prihodi iz nadležnog proračuna za financiranje redovne djelatnosti proračunskih korisnika</t>
  </si>
  <si>
    <t>6711</t>
  </si>
  <si>
    <t>Prihodi iz nadležnog proračuna za financiranje rashoda poslovanja</t>
  </si>
  <si>
    <t>6712</t>
  </si>
  <si>
    <t>Prihodi iz nadležnog proračuna za financiranje rashoda za nabavu nefinancijske imovine</t>
  </si>
  <si>
    <t>6714</t>
  </si>
  <si>
    <t>Prihodi iz nadležnog proračuna za financiranje izdataka za financijsku imovinu i otplatu zajmova</t>
  </si>
  <si>
    <t>Plaće za redovan rad</t>
  </si>
  <si>
    <t>3121</t>
  </si>
  <si>
    <t>Ostali rashodi za zaposlene</t>
  </si>
  <si>
    <t>Službena putovanja</t>
  </si>
  <si>
    <t>Naknade za prijevoz, za rad na terenu i odvojeni život</t>
  </si>
  <si>
    <t>Stručno usavršavanje zaposlenika</t>
  </si>
  <si>
    <t>Ostale naknade troškova zaposlenima</t>
  </si>
  <si>
    <t>Uredski materijal i ostali materijalni rashodi</t>
  </si>
  <si>
    <t>Energija</t>
  </si>
  <si>
    <t>Materijal i dijelovi za tekuće i investicijsko održavanje</t>
  </si>
  <si>
    <t>Sitni inventar i auto gume</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</si>
  <si>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</si>
  <si>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</si>
  <si>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</si>
  <si>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</si>
  <si>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</si>
  <si>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</si>
  <si>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</si>
  <si>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</si>
  <si>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</si>
  <si>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3241</t>
  </si>
  <si>
    <t>Premije osiguranja</t>
  </si>
  <si>
    <t>Reprezentacija</t>
  </si>
  <si>
    <t>Članarine i norme</t>
  </si>
  <si>
    <t>Pristojbe i naknade</t>
  </si>
  <si>
    <t>Ostali nespomenuti rashodi poslovanja</t>
  </si>
  <si>
    <t>Bankarske usluge i usluge platnog prometa</t>
  </si>
  <si>
    <t>Tekuće donacije u novcu</t>
  </si>
  <si>
    <t>Tekuće pomoći unutar općeg proračuna</t>
  </si>
  <si>
    <t>Naknade građanima i kućanstvima u naravi</t>
  </si>
  <si>
    <t>Ostala prava</t>
  </si>
  <si>
    <t>Komunikacijska oprema</t>
  </si>
  <si>
    <t>Ugovorene kazne i ostale naknade šteta</t>
  </si>
  <si>
    <t>Ostale kazne</t>
  </si>
  <si>
    <t>Obrazac Obrazloženja financijskog plana</t>
  </si>
  <si>
    <t>1. NAZIV PROGRAMA</t>
  </si>
  <si>
    <t>2.  CILJEVI (što se programom želi postići)</t>
  </si>
  <si>
    <t>3. NAČIN OSTVARENJA CILJA (kako se nastoji realizirati program, tko je korisnik ili primatelj usluge)</t>
  </si>
  <si>
    <t>4. ZAKONSKE I DRUGE PODLOGE NA KOJIMA SE ZASNIVA PROGRAM</t>
  </si>
  <si>
    <t xml:space="preserve">5. POKAZATELJI REZULTATA NA KOJIMA SE ZASNIVAJU IZRAČUNI I OCJENE POTREBNIH SREDSTAVA </t>
  </si>
  <si>
    <t>6. RAZLOG ODSTUPANJA OD PROŠLOGODIŠNJIH PROJEKCIJA</t>
  </si>
  <si>
    <t xml:space="preserve">7. POKAZATELJI USPJEŠNOSTI: </t>
  </si>
  <si>
    <t>Tablica 2</t>
  </si>
  <si>
    <t>Vlastiti prihodi</t>
  </si>
  <si>
    <t>Prihodi za posebne namjene</t>
  </si>
  <si>
    <t>Pomoći</t>
  </si>
  <si>
    <t xml:space="preserve">Donacije </t>
  </si>
  <si>
    <t>Prihodi od prodaje  nefinancijske imovine i nadoknade šteta s osnova osiguranja</t>
  </si>
  <si>
    <t>Namjenski primici od zaduživanja</t>
  </si>
  <si>
    <t>IZVORI FINANCIRANJA</t>
  </si>
  <si>
    <t>Pomoći EU</t>
  </si>
  <si>
    <t xml:space="preserve">Tekuće pomoći temeljem prijenosa  EU sredstava </t>
  </si>
  <si>
    <t>IZVOR FINANCIRANJA</t>
  </si>
  <si>
    <t>Prihodi i primici dobiveni s računa proračuna Grada Zagreba</t>
  </si>
  <si>
    <t>Prihodi i primici koji nisu dobiveni s računa proračuna Grada Zagreba</t>
  </si>
  <si>
    <t>5=6+7+8+9+10+11+12+13</t>
  </si>
  <si>
    <t>3=4+5</t>
  </si>
  <si>
    <t>SVEUKUPNO LIMIT ZA RASHODNU STRANU 2021.</t>
  </si>
  <si>
    <t>Plaće u naravi</t>
  </si>
  <si>
    <t>Plaće za prekovremeni rad</t>
  </si>
  <si>
    <t>Plaće za posebne uvjete rada</t>
  </si>
  <si>
    <t>Doprinosi za obvezno zdravstveno osiguranje</t>
  </si>
  <si>
    <t>Materijal i sirovine</t>
  </si>
  <si>
    <t>Službena, radna i zaštitna odjeća i obuća</t>
  </si>
  <si>
    <t>Naknade troškova osobama izvan radnog odnosa</t>
  </si>
  <si>
    <t>Naknade za rad predstavničkih i izvršnih tijela, povjerenstava i slično</t>
  </si>
  <si>
    <t>3296</t>
  </si>
  <si>
    <t>Troškovi sudskih postupaka</t>
  </si>
  <si>
    <t xml:space="preserve">Ostali nespomenuti rashodi poslovanja </t>
  </si>
  <si>
    <t>Negativne tečajne razlike i razlike zbog primjene valutne klauzule</t>
  </si>
  <si>
    <t xml:space="preserve">Zatezne kamate </t>
  </si>
  <si>
    <t>Ostali nespomenuti financijski rashodi</t>
  </si>
  <si>
    <t>366</t>
  </si>
  <si>
    <t>3661</t>
  </si>
  <si>
    <t>Tekuće pomoći proračunskim korisnicima drugih proračuna</t>
  </si>
  <si>
    <t xml:space="preserve">Naknade građanima i kućanstvima u novcu </t>
  </si>
  <si>
    <t>3723</t>
  </si>
  <si>
    <t>Naknade građanima i kućanstvima iz EU sredstava</t>
  </si>
  <si>
    <t>Tekuće donacije u naravi</t>
  </si>
  <si>
    <t>3813</t>
  </si>
  <si>
    <t>Tekuće donacije iz EU sredstava</t>
  </si>
  <si>
    <t>Kapitalne donacije neprofitnim organizacijama</t>
  </si>
  <si>
    <t>Kapitalne donacije građanima i kućanstvima</t>
  </si>
  <si>
    <t>3823</t>
  </si>
  <si>
    <t>Kapitalne donacije iz EU sredstava</t>
  </si>
  <si>
    <t>Naknade šteta pravnim i fizičkim osobama</t>
  </si>
  <si>
    <t xml:space="preserve">Naknade šteta zaposlenicima </t>
  </si>
  <si>
    <t>3835</t>
  </si>
  <si>
    <t>Licence</t>
  </si>
  <si>
    <t>Ostala nematerijalna imovina</t>
  </si>
  <si>
    <t xml:space="preserve">Knjige </t>
  </si>
  <si>
    <t>Dodatna ulaganja na građevinskim objektima</t>
  </si>
  <si>
    <t>Dodatna ulaganja na postrojenjima i opremi</t>
  </si>
  <si>
    <t>Dodatna ulaganja na prijevoznim sredstvima</t>
  </si>
  <si>
    <t>Dodatna ulaganja za ostalu nefinancijsku imovinu</t>
  </si>
  <si>
    <t>453</t>
  </si>
  <si>
    <t>Višak prihoda poslovanja - preneseni</t>
  </si>
  <si>
    <t>Manjak prihoda poslovanja - preneseni</t>
  </si>
  <si>
    <t xml:space="preserve">Višak prihoda od nefinancijske imovine - preneseni </t>
  </si>
  <si>
    <t xml:space="preserve">Manjak prihoda od nefinancijske imovine - preneseni </t>
  </si>
  <si>
    <t xml:space="preserve">Višak primitaka od financijske imovine - preneseni </t>
  </si>
  <si>
    <t>Manjak primitaka od financijske imovine - preneseni</t>
  </si>
  <si>
    <t>UKUPNO PRIMICI OD FINANCIJSKE IMOVINE PO IZVORIMA-LIMIT ZA IZDATKE OD FINANCIJSKE IMOVINE</t>
  </si>
  <si>
    <t>UKUPNI PRIHODI I PRIMICI PO IZVORIMA</t>
  </si>
  <si>
    <t>Rashodi za zaposlene</t>
  </si>
  <si>
    <t xml:space="preserve">Plaće (bruto) </t>
  </si>
  <si>
    <t xml:space="preserve">Doprinosi na plaće </t>
  </si>
  <si>
    <t xml:space="preserve">Materijalni rashodi </t>
  </si>
  <si>
    <t>Naknade troškova zaposlenima</t>
  </si>
  <si>
    <t xml:space="preserve">Rashodi za materijal i energiju </t>
  </si>
  <si>
    <t>Rashodi za usluge</t>
  </si>
  <si>
    <t xml:space="preserve">Financijski rashodi </t>
  </si>
  <si>
    <t xml:space="preserve">Ostali financijski rashodi </t>
  </si>
  <si>
    <t>Pomoći dane u inozemstvo i unutar općeg proračuna</t>
  </si>
  <si>
    <t xml:space="preserve">Pomoći unutar općeg proračuna </t>
  </si>
  <si>
    <t xml:space="preserve">Pomoći proračunskim korisnicima drugih proračuna </t>
  </si>
  <si>
    <t xml:space="preserve">Naknade građanima i kućanstvima na temelju osiguranja i druge naknade </t>
  </si>
  <si>
    <t xml:space="preserve">Ostale naknade građanima i kućanstvima iz proračuna  </t>
  </si>
  <si>
    <t xml:space="preserve">Ostali rashodi </t>
  </si>
  <si>
    <t xml:space="preserve">Kazne, penali i naknade štete </t>
  </si>
  <si>
    <t>Rashodi za nabavu neproizvedene dugotrajne imovine</t>
  </si>
  <si>
    <t xml:space="preserve">Nematerijalna imovina </t>
  </si>
  <si>
    <t>Rashodi za nabavu Proizvedene dugotrajne imovine</t>
  </si>
  <si>
    <t xml:space="preserve">Građevinski objekti </t>
  </si>
  <si>
    <t xml:space="preserve">Postrojenja i oprema </t>
  </si>
  <si>
    <t xml:space="preserve">Prijevozna sredstva </t>
  </si>
  <si>
    <t xml:space="preserve">Knjige, umjetnička djela i ostale izložbene vrijednosti </t>
  </si>
  <si>
    <t xml:space="preserve">Nematerijalna proizvedena imovina </t>
  </si>
  <si>
    <t xml:space="preserve">Rashodi za nabavu plemenitih metala i ostalih pohranjenih vrijednosti </t>
  </si>
  <si>
    <t xml:space="preserve">Plemeniti metali i ostale pohranjene vrijednosti </t>
  </si>
  <si>
    <t>Rashodi za dodatna ulaganja na nefinancijskoj imovini</t>
  </si>
  <si>
    <t>451</t>
  </si>
  <si>
    <t>452</t>
  </si>
  <si>
    <t>454</t>
  </si>
  <si>
    <t>Primici od povrata depozita i jamčevnih pologa</t>
  </si>
  <si>
    <t>Primici od povrata depozita od kreditnih i ostalih institucija- tuzemni</t>
  </si>
  <si>
    <t>UKUPNI PRIHODI</t>
  </si>
  <si>
    <t>92211,92221,92212,92222</t>
  </si>
  <si>
    <t>Ukupni višak/manjak prihoda -  preneseni</t>
  </si>
  <si>
    <t>UKUPNI PRIHODI - LIMIT ZA UKUPNE RASHODE</t>
  </si>
  <si>
    <t>RAZLIKA - VIŠAK / MANJAK PRIHODA UKUPNO</t>
  </si>
  <si>
    <t>UKUPAN DONOS VIŠKA/MANJKA PRIHODA IZ PRETHODNE(IH) GODINA</t>
  </si>
  <si>
    <t>311</t>
  </si>
  <si>
    <t>Plaće (Bruto)</t>
  </si>
  <si>
    <t>3111</t>
  </si>
  <si>
    <t>312</t>
  </si>
  <si>
    <t>313</t>
  </si>
  <si>
    <t>Doprinosi na plaće</t>
  </si>
  <si>
    <t>3132</t>
  </si>
  <si>
    <t>321</t>
  </si>
  <si>
    <t>3212</t>
  </si>
  <si>
    <t>322</t>
  </si>
  <si>
    <t>Rashodi za materijal i energiju</t>
  </si>
  <si>
    <t>3222</t>
  </si>
  <si>
    <t>323</t>
  </si>
  <si>
    <t>3231</t>
  </si>
  <si>
    <t>3237</t>
  </si>
  <si>
    <t>329</t>
  </si>
  <si>
    <t>3299</t>
  </si>
  <si>
    <t>372</t>
  </si>
  <si>
    <t>Ostale naknade građanima i kućanstvima iz proračuna</t>
  </si>
  <si>
    <t>3722</t>
  </si>
  <si>
    <t>Br.poz.</t>
  </si>
  <si>
    <t>Doprinos za obvezno zdravstveno osiguranje</t>
  </si>
  <si>
    <t>3721</t>
  </si>
  <si>
    <t>Naknade građanima i kućanstvima u novcu</t>
  </si>
  <si>
    <t>Doprinosi za plaće</t>
  </si>
  <si>
    <t>Doprinosi za zdravstveno osiguranje</t>
  </si>
  <si>
    <t>424</t>
  </si>
  <si>
    <t>Knjige, umjetnička djela i ostale izložbene vrijednosti</t>
  </si>
  <si>
    <t>4241</t>
  </si>
  <si>
    <t>PRIJEDLOG FINANCIJSKOG PLANA (proračunski korisnik) ZA 2021. I                                                                                                                                                PROJEKCIJA PLANA ZA  2022. I 2023. GODINU</t>
  </si>
  <si>
    <t>UKUPNO VIŠAK/MANJAK PRIHODA I PRIMITAKA PRENESENI</t>
  </si>
  <si>
    <t>PLAN PRIHODA I PRIMITAKA GLAVA 03. USTANOVE U OSNOVNOŠKOLSKOM OBRAZOVANJU</t>
  </si>
  <si>
    <t>Prijedlog plana 
za 2021.</t>
  </si>
  <si>
    <t>Projekcija plana
za 2022.</t>
  </si>
  <si>
    <t>Projekcija plana 
za 2023.</t>
  </si>
  <si>
    <t>UKUPNO PRIJEDLOG PLANA 2021.</t>
  </si>
  <si>
    <t>PLAN RASHODA GLAVA 03. USTANOVE U OSNOVNOŠKOLSKOM OBRAZOVANJU</t>
  </si>
  <si>
    <t xml:space="preserve">SVEUKUPNO RASHODI GLAVA 03. USTANOVA U OSNOVNOŠKOLSKOM OBRAZOVANJU PO IZVORIMA </t>
  </si>
  <si>
    <t>1.2.1.
decentralizirana sredstva</t>
  </si>
  <si>
    <t>1.1.3-pojačani standard</t>
  </si>
  <si>
    <t>Aktivnost A02 3109 A310901. REDOVNA DJELATNOST OSNOVNIH ŠKOLA</t>
  </si>
  <si>
    <t>3.1.1.</t>
  </si>
  <si>
    <t>4.3.1.</t>
  </si>
  <si>
    <t>5.2.1.</t>
  </si>
  <si>
    <t>5.1.1.</t>
  </si>
  <si>
    <t>5.6.1.</t>
  </si>
  <si>
    <t>6.1.1.</t>
  </si>
  <si>
    <t>1.1.1.</t>
  </si>
  <si>
    <t>8.1.1.</t>
  </si>
  <si>
    <t>E TEHNIČARI</t>
  </si>
  <si>
    <t>A02 3109 DJELATNOST USTANOVA OSNOVNOG ŠKOLSTVA</t>
  </si>
  <si>
    <r>
      <t xml:space="preserve">ODRŽAVANJE I OPREMANJE IMA IZVOR 112 I 113
</t>
    </r>
    <r>
      <rPr>
        <b/>
        <sz val="11"/>
        <color rgb="FFFF0000"/>
        <rFont val="Arial"/>
        <family val="2"/>
        <charset val="238"/>
      </rPr>
      <t xml:space="preserve">1. ODRŽAVANJE I OPREMANJE  IZVOR 112 -LIMIT NA STUPAC E- </t>
    </r>
    <r>
      <rPr>
        <b/>
        <sz val="11"/>
        <rFont val="Arial"/>
        <family val="2"/>
        <charset val="238"/>
      </rPr>
      <t xml:space="preserve">ON JE LIMITIRAN NA 224.000,00 KN KOJE TREBA RASPOREDITI PREMA OMJERIMA
</t>
    </r>
    <r>
      <rPr>
        <b/>
        <sz val="11"/>
        <color rgb="FFFF0000"/>
        <rFont val="Arial"/>
        <family val="2"/>
        <charset val="238"/>
      </rPr>
      <t xml:space="preserve">2.ODRŽAVANJE I OPREMANJE IZVOR 113 -LIMIT NA STUPAC STUPAC F </t>
    </r>
    <r>
      <rPr>
        <b/>
        <sz val="11"/>
        <rFont val="Arial"/>
        <family val="2"/>
        <charset val="238"/>
      </rPr>
      <t>JE LIMITIRAN NA 80.000,00 TE TO ISTO TREBA RAPOREDITI PREMA OMJERIMA</t>
    </r>
  </si>
  <si>
    <t>NAPOMENA</t>
  </si>
  <si>
    <t xml:space="preserve">LIMIT NA STUPAC E - RASPOREĐUJU SE MATERIJALNI TROŠKOVI, TROŠKOVI PRIJEVOZA UČENIKA (ŽUTI BUS, ZAKUPNINE, ENERGIJA, SISTEMATSKI, TELEFON-REDOVNI ITD… -OBVEZNO PAZITI NA IZV0R 1.2.1., A NA KONTU 3232 PLANIRATE IZNOS KOJI REDOVNO DOBIVATE NA OSNOVI MATERIAJLNIH TROŠKOVA PLUS  82.000,00 KN </t>
  </si>
  <si>
    <t>ŠKOLE PLANIRAJU KONTO PLAĆE ZA REDOVAN RAD 3111 NA TRI IZVORA
IZVOR 1.1.3 STUPAC F PLANIRATE  36% OD UKUPNOG IZNOSA PLAĆE
IZVOR 5.2.1.. STUPAC J PLANIRATE   44% OD UKUPNOG IZNOSA PLAĆE
IZVOR 5.6.1., STUPAC L 20% PLANIRATE 20% OD UKUPNOG IZNOSA PLAĆE
A  OSTALE RASHODE ZA ZAPOSLENE, DOPRINOSE ZA OBV.ZDR.OSIG.,SLUŽBENA PUTOVANJA, NAKNADE ZA PRIJEVOZ, OSTALE NESPOMENUTE RASHODE POSLOVANJA(ZAŠTITA NA RADU), TE UREDSKI MATERIJAL PLANIRAJU NA IZVORU 5.6.1. STUPAC L</t>
  </si>
  <si>
    <r>
      <rPr>
        <b/>
        <sz val="11"/>
        <rFont val="Arial"/>
        <family val="2"/>
        <charset val="238"/>
      </rPr>
      <t xml:space="preserve">Aktivnost A02 3109 K310901 </t>
    </r>
    <r>
      <rPr>
        <b/>
        <sz val="10"/>
        <rFont val="Arial"/>
        <family val="2"/>
        <charset val="238"/>
      </rPr>
      <t>ODRŽAVANJE I OPREMANJE OSNOVNIH ŠKOLA</t>
    </r>
  </si>
  <si>
    <t>Aktivnost A02 3109 A310902. PRODUŽENI BORAVAK</t>
  </si>
  <si>
    <r>
      <rPr>
        <b/>
        <sz val="11"/>
        <rFont val="Arial"/>
        <family val="2"/>
        <charset val="238"/>
      </rPr>
      <t xml:space="preserve">Aktivnost A02 3109 A310903. </t>
    </r>
    <r>
      <rPr>
        <b/>
        <sz val="10"/>
        <rFont val="Arial"/>
        <family val="2"/>
      </rPr>
      <t xml:space="preserve">NABAVA DRUGIH OBRAZOVNIH MATERIJALA </t>
    </r>
  </si>
  <si>
    <r>
      <rPr>
        <b/>
        <sz val="11"/>
        <rFont val="Arial"/>
        <family val="2"/>
        <charset val="238"/>
      </rPr>
      <t>Aktivnost A02 3109 A310904.</t>
    </r>
    <r>
      <rPr>
        <b/>
        <sz val="10"/>
        <rFont val="Arial"/>
        <family val="2"/>
      </rPr>
      <t xml:space="preserve"> SUFINANCIRANJE PREHRANE</t>
    </r>
  </si>
  <si>
    <r>
      <rPr>
        <b/>
        <sz val="11"/>
        <rFont val="Arial"/>
        <family val="2"/>
        <charset val="238"/>
      </rPr>
      <t xml:space="preserve">Aktivnost A02 3109 A310905. </t>
    </r>
    <r>
      <rPr>
        <b/>
        <sz val="10"/>
        <rFont val="Arial"/>
        <family val="2"/>
      </rPr>
      <t xml:space="preserve">IZVANNASTAVNE I OSTALE AKTIVNOSTI </t>
    </r>
  </si>
  <si>
    <r>
      <rPr>
        <b/>
        <sz val="11"/>
        <rFont val="Arial"/>
        <family val="2"/>
        <charset val="238"/>
      </rPr>
      <t xml:space="preserve">Aktivnost A02 3109 A310906 </t>
    </r>
    <r>
      <rPr>
        <b/>
        <sz val="10"/>
        <rFont val="Arial"/>
        <family val="2"/>
      </rPr>
      <t>ŠKOLA U PRIRODI</t>
    </r>
  </si>
  <si>
    <r>
      <rPr>
        <b/>
        <sz val="11"/>
        <rFont val="Arial"/>
        <family val="2"/>
        <charset val="238"/>
      </rPr>
      <t xml:space="preserve">Aktivnost A02 3109 A310907 </t>
    </r>
    <r>
      <rPr>
        <b/>
        <sz val="10"/>
        <rFont val="Arial"/>
        <family val="2"/>
      </rPr>
      <t>VIKENDOM U SPORTSKE DVORANE</t>
    </r>
  </si>
  <si>
    <r>
      <rPr>
        <b/>
        <sz val="11"/>
        <rFont val="Arial"/>
        <family val="2"/>
        <charset val="238"/>
      </rPr>
      <t xml:space="preserve">Aktivnost A02 3109 A310908 </t>
    </r>
    <r>
      <rPr>
        <b/>
        <sz val="10"/>
        <rFont val="Arial"/>
        <family val="2"/>
      </rPr>
      <t>POMOĆNICI U NASTAVI</t>
    </r>
  </si>
  <si>
    <r>
      <rPr>
        <b/>
        <sz val="11"/>
        <rFont val="Arial"/>
        <family val="2"/>
        <charset val="238"/>
      </rPr>
      <t xml:space="preserve">AKTIVNOST A02 3109 A310909 </t>
    </r>
    <r>
      <rPr>
        <b/>
        <sz val="10"/>
        <rFont val="Arial"/>
        <family val="2"/>
        <charset val="238"/>
      </rPr>
      <t>POMOĆNICI U NASTAVI/STRUČNI KOMUNIKACIJSKI POSREDNICI KAO POTPORA INKLUZIVNOM OBRAZOVANJU-FAZA III.</t>
    </r>
  </si>
  <si>
    <r>
      <rPr>
        <b/>
        <sz val="11"/>
        <rFont val="Arial"/>
        <family val="2"/>
        <charset val="238"/>
      </rPr>
      <t xml:space="preserve">PROJEKT A02 3109 T310903 </t>
    </r>
    <r>
      <rPr>
        <b/>
        <sz val="10"/>
        <rFont val="Arial"/>
        <family val="2"/>
      </rPr>
      <t>SUFINANCIRANJE PROJEKTA PRIJAVLJENIH NA NATJEČAJE EUROPSKIH FONDOVA ILI PARTNERSTVA ZA EU FONDOVE</t>
    </r>
  </si>
  <si>
    <t>PROJEKT A02 3109 T310903 ŠKOLSKA SHEMA VOĆE, POVRĆE I MLIJEČNI PROIZVODI</t>
  </si>
  <si>
    <t>NAPOMENA
NA KONTU 3291 PLANIRATE NAKANDE ZA RAD ŠKOLSKIH ODBORA, IZVOR 1.1.3 (PRIJE JE BILA ZASEBNA AKTIVNOST)</t>
  </si>
  <si>
    <t>639</t>
  </si>
  <si>
    <t>Tekući prijenosi između proračunskih korisnika istog proračuna</t>
  </si>
  <si>
    <t>Kapitalni prijenosi između proračunskih korisnika istog proračuna</t>
  </si>
  <si>
    <t>Tekući prijenosi između proračunskih korisnika istog proračuna temeljem prijenosa EU sredstava</t>
  </si>
  <si>
    <t xml:space="preserve">Prijenosi između proračunskih korisnika istog proračuna </t>
  </si>
  <si>
    <t>NAZIV USTANOVE: OŠ BANA JOSIPA JELAČIĆA</t>
  </si>
  <si>
    <t>NAZIV KORISNIKA: OŠ BANA JOSIPA JELAČIĆA</t>
  </si>
  <si>
    <t>SAŽETAK DJELOKRUGA: OSNOVNOŠKOLSKO OBRAZOVANJE</t>
  </si>
  <si>
    <t>Redovan program osnovnog obrazovanja od 1-8 razreda</t>
  </si>
  <si>
    <t>Podizanje kvalitete nastavnog procesa, a time i obrazovanje učenika , a posebno učenika sa posebnim potrebama. Razvoj građanskih i zdravstvenih kompetencija učenika, poticanje pozitivnog okruženja u školi, strpljivost, odgovornost, poštovanje različitosti, dobri međusobni odnosi, dobra učinkovitost.</t>
  </si>
  <si>
    <t>Cilj nastojimo realizirati putem redovne nastave, izbornih programa, dodatne i dopunske nastave i izvannastavnih i izvanškolskih aktivnosti. Kroz permanentno usavršavanje učitelja i stručnih suradnika, nastojimo utjecati na poboljšanje i osuvremenivanje nastavnog procesa za učenike i roditelje.</t>
  </si>
  <si>
    <t>Redovnom uslugom osnovnoškolskog obrazovanja temelji se na Zakonu o odgoju i obrazovanju u osnovnoj i srednjoj školi i na svim zakonim a i podacima vezanim za djelatnost osnovnoškolskih ustanova - Zakon o radu, Zakon o proračunskom računovodstvu, a za školu važan plan i program rada škole, kurikulum škole koji se donosi na početku svake školske godine.</t>
  </si>
  <si>
    <t>Sredstva tijekom godine su prepolovljena i nedostatna na nabavku pomagala za rad. Nastava nije modernizirana u onom obimu u kojem smo planirali. Poslovno smo ograničeni i radimo dvije smjene. Škola je stara i oronula, potrebno ju je planski obnoviti i urediti. Većinom je promijenjena stara stolarija, ali ne sva. Provodimo samovrednovanje rada škole u suradnji sa Centrom za nacionalno vrednovanje ( izvješće dostupno u školi ). Sudjelujemo na mnogim natjecanjima i smotrama. Doprinosima očuvanju naše kulturne baštine folklornim nastupima, podsusedskim jesenima u suradnji sa našim bližim okruženjem. Brinemo se za okoliš, pokazatelj dobrovoljnog rada na zadovoljstvo roditelja i šire društvene zajednice ( anketa provedena i obrađena svake godine na početku i na kraju školske godine, dostupna u školi ). Vlastitim sredstvima i vlastitim snagama uređujemo okoliš. Osnvali smo  učeničku zadrugu sa planom i programom, gdje djeca aktivno sudjeluju u sadnji vrta,branju vočaka te na očuvanje starine i običaja iz bliže okoline.</t>
  </si>
  <si>
    <t>Najveća odstupanja odnose se na rashode za nabavku proizvedene dugotrajne imovine, ostalih nespomenutih rashoda na kojima se knjiže izleti učenika, izvannastavne aktivnosti. Plan je rađen na stvarnim pokazateljima, jer raspodjela raspoloživih financijskih sredstava po propisanim kriterijima i proračunskim klasifikacijama nije dostatna. Upute nadležnog Upravnog tijela za izradu financijskog plana dolaze u vrlo kratkom roku.</t>
  </si>
  <si>
    <t>Uspješno smo završili školsku godinu 2019./2020. Prolaznost naših učenika je 98%. Učenici romske narodnosti manje izostaju i uspješniji su u radu tijekom školovanja.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</si>
</sst>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n_-;\-* #,##0.00\ _k_n_-;_-* &quot;-&quot;??\ _k_n_-;_-@_-"/>
    <numFmt numFmtId="164" formatCode="General_)"/>
  </numFmts>
  <fonts count="44" x14ac:knownFonts="1">
    <font>
      <sz val="10"/>
      <color indexed="8"/>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0"/>
      <color indexed="8"/>
      <name val="Arial"/>
      <family val="2"/>
      <charset val="238"/>
    </font>
    <font>
      <b/>
      <sz val="10"/>
      <color rgb="FFFF0000"/>
      <name val="Arial"/>
      <family val="2"/>
      <charset val="238"/>
    </font>
    <font>
      <b/>
      <i/>
      <sz val="11"/>
      <color indexed="8"/>
      <name val="Calibri"/>
      <family val="2"/>
      <charset val="238"/>
    </font>
    <font>
      <sz val="14"/>
      <color indexed="8"/>
      <name val="Arial"/>
      <family val="2"/>
      <charset val="238"/>
    </font>
    <font>
      <b/>
      <sz val="14"/>
      <color indexed="8"/>
      <name val="Arial"/>
      <family val="2"/>
      <charset val="238"/>
    </font>
    <font>
      <b/>
      <sz val="12"/>
      <color indexed="8"/>
      <name val="Arial"/>
      <family val="2"/>
      <charset val="238"/>
    </font>
    <font>
      <sz val="12"/>
      <name val="Arial"/>
      <family val="2"/>
      <charset val="238"/>
    </font>
    <font>
      <b/>
      <sz val="12"/>
      <name val="Arial"/>
      <family val="2"/>
      <charset val="238"/>
    </font>
    <font>
      <sz val="14"/>
      <color rgb="FFFF0000"/>
      <name val="Arial"/>
      <family val="2"/>
      <charset val="238"/>
    </font>
    <font>
      <sz val="10"/>
      <name val="Arial"/>
      <family val="2"/>
      <charset val="238"/>
    </font>
    <font>
      <sz val="12"/>
      <color indexed="8"/>
      <name val="Arial"/>
      <family val="2"/>
      <charset val="238"/>
    </font>
    <font>
      <b/>
      <sz val="11"/>
      <color indexed="8"/>
      <name val="Arial"/>
      <family val="2"/>
      <charset val="238"/>
    </font>
    <font>
      <sz val="11"/>
      <color indexed="8"/>
      <name val="Calibri"/>
      <family val="2"/>
      <charset val="238"/>
    </font>
    <font>
      <b/>
      <sz val="10"/>
      <name val="Arial"/>
      <family val="2"/>
      <charset val="238"/>
    </font>
    <font>
      <b/>
      <i/>
      <u/>
      <sz val="10"/>
      <name val="Arial"/>
      <family val="2"/>
      <charset val="238"/>
    </font>
    <font>
      <sz val="10"/>
      <color indexed="8"/>
      <name val="MS Sans Serif"/>
      <family val="2"/>
      <charset val="238"/>
    </font>
    <font>
      <b/>
      <sz val="9"/>
      <name val="Arial"/>
      <family val="2"/>
      <charset val="238"/>
    </font>
    <font>
      <sz val="9"/>
      <name val="Arial"/>
      <family val="2"/>
      <charset val="238"/>
    </font>
    <font>
      <b/>
      <sz val="11"/>
      <name val="Arial"/>
      <family val="2"/>
      <charset val="238"/>
    </font>
    <font>
      <b/>
      <sz val="9"/>
      <color indexed="8"/>
      <name val="Arial"/>
      <family val="2"/>
      <charset val="238"/>
    </font>
    <font>
      <sz val="9"/>
      <color indexed="8"/>
      <name val="Times New Roman"/>
      <family val="1"/>
      <charset val="238"/>
    </font>
    <font>
      <sz val="12"/>
      <color indexed="8"/>
      <name val="Times New Roman"/>
      <family val="1"/>
      <charset val="238"/>
    </font>
    <font>
      <sz val="11"/>
      <name val="Arial"/>
      <family val="2"/>
      <charset val="238"/>
    </font>
    <font>
      <b/>
      <sz val="8"/>
      <name val="Arial"/>
      <family val="2"/>
      <charset val="238"/>
    </font>
    <font>
      <b/>
      <sz val="10"/>
      <name val="Arial"/>
      <family val="2"/>
    </font>
    <font>
      <b/>
      <sz val="9"/>
      <name val="Arial"/>
      <family val="2"/>
    </font>
    <font>
      <sz val="9"/>
      <name val="Arial"/>
      <family val="2"/>
    </font>
    <font>
      <b/>
      <sz val="9"/>
      <color rgb="FFFF0000"/>
      <name val="Arial"/>
      <family val="2"/>
      <charset val="238"/>
    </font>
    <font>
      <sz val="10"/>
      <color rgb="FFFF0000"/>
      <name val="Arial"/>
      <family val="2"/>
      <charset val="238"/>
    </font>
    <font>
      <sz val="9"/>
      <color rgb="FFFF0000"/>
      <name val="Arial"/>
      <family val="2"/>
      <charset val="238"/>
    </font>
    <font>
      <b/>
      <sz val="11"/>
      <color rgb="FFFF0000"/>
      <name val="Arial"/>
      <family val="2"/>
      <charset val="238"/>
    </font>
    <font>
      <sz val="10"/>
      <name val="Arial"/>
      <family val="2"/>
    </font>
    <font>
      <b/>
      <sz val="14"/>
      <name val="Arial"/>
      <family val="2"/>
      <charset val="238"/>
    </font>
    <font>
      <sz val="16"/>
      <name val="Arial"/>
      <family val="2"/>
      <charset val="238"/>
    </font>
    <font>
      <sz val="20"/>
      <name val="Arial"/>
      <family val="2"/>
      <charset val="238"/>
    </font>
    <font>
      <b/>
      <sz val="16"/>
      <color rgb="FFFF0000"/>
      <name val="Arial"/>
      <family val="2"/>
      <charset val="238"/>
    </font>
    <font>
      <sz val="18"/>
      <color rgb="FFFF0000"/>
      <name val="Arial"/>
      <family val="2"/>
      <charset val="238"/>
    </font>
    <font>
      <b/>
      <sz val="12"/>
      <color rgb="FFFF0000"/>
      <name val="Arial"/>
      <family val="2"/>
      <charset val="238"/>
    </font>
  </fonts>
  <fills count="1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22"/>
      </patternFill>
    </fill>
    <fill>
      <patternFill patternType="solid">
        <fgColor indexed="65"/>
        <bgColor indexed="64"/>
      </patternFill>
    </fill>
    <fill>
      <patternFill patternType="solid">
        <fgColor theme="2" tint="-0.249977111117893"/>
        <bgColor indexed="22"/>
      </patternFill>
    </fill>
    <fill>
      <patternFill patternType="solid">
        <fgColor theme="4" tint="0.79998168889431442"/>
        <bgColor indexed="22"/>
      </patternFill>
    </fill>
    <fill>
      <patternFill patternType="solid">
        <fgColor theme="3" tint="0.59999389629810485"/>
        <bgColor indexed="22"/>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22"/>
      </left>
      <right style="thin">
        <color indexed="22"/>
      </right>
      <top/>
      <bottom style="thin">
        <color indexed="22"/>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double">
        <color indexed="22"/>
      </left>
      <right style="double">
        <color indexed="22"/>
      </right>
      <top style="double">
        <color indexed="22"/>
      </top>
      <bottom style="double">
        <color indexed="22"/>
      </bottom>
      <diagonal/>
    </border>
    <border>
      <left style="hair">
        <color indexed="22"/>
      </left>
      <right style="hair">
        <color indexed="22"/>
      </right>
      <top style="double">
        <color indexed="64"/>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style="hair">
        <color indexed="22"/>
      </top>
      <bottom style="double">
        <color indexed="22"/>
      </bottom>
      <diagonal/>
    </border>
    <border>
      <left style="hair">
        <color indexed="22"/>
      </left>
      <right style="hair">
        <color indexed="22"/>
      </right>
      <top/>
      <bottom style="hair">
        <color indexed="22"/>
      </bottom>
      <diagonal/>
    </border>
    <border>
      <left style="hair">
        <color indexed="22"/>
      </left>
      <right/>
      <top style="hair">
        <color indexed="22"/>
      </top>
      <bottom style="hair">
        <color indexed="22"/>
      </bottom>
      <diagonal/>
    </border>
    <border>
      <left/>
      <right style="hair">
        <color indexed="22"/>
      </right>
      <top style="hair">
        <color indexed="22"/>
      </top>
      <bottom style="hair">
        <color indexed="22"/>
      </bottom>
      <diagonal/>
    </border>
    <border>
      <left style="hair">
        <color indexed="22"/>
      </left>
      <right style="hair">
        <color indexed="22"/>
      </right>
      <top style="hair">
        <color indexed="22"/>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double">
        <color indexed="22"/>
      </bottom>
      <diagonal/>
    </border>
    <border>
      <left/>
      <right/>
      <top style="double">
        <color indexed="64"/>
      </top>
      <bottom/>
      <diagonal/>
    </border>
    <border>
      <left/>
      <right/>
      <top/>
      <bottom style="thin">
        <color indexed="64"/>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8"/>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uble">
        <color indexed="22"/>
      </left>
      <right/>
      <top style="double">
        <color indexed="22"/>
      </top>
      <bottom style="double">
        <color indexed="64"/>
      </bottom>
      <diagonal/>
    </border>
    <border>
      <left/>
      <right style="double">
        <color indexed="22"/>
      </right>
      <top style="double">
        <color indexed="22"/>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8"/>
      </left>
      <right/>
      <top/>
      <bottom/>
      <diagonal/>
    </border>
    <border>
      <left style="thin">
        <color indexed="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22"/>
      </bottom>
      <diagonal/>
    </border>
  </borders>
  <cellStyleXfs count="20">
    <xf numFmtId="0" fontId="0" fillId="0" borderId="0"/>
    <xf numFmtId="0" fontId="15" fillId="0" borderId="0"/>
    <xf numFmtId="39" fontId="12" fillId="0" borderId="0"/>
    <xf numFmtId="0" fontId="4" fillId="0" borderId="0"/>
    <xf numFmtId="0" fontId="15" fillId="0" borderId="0"/>
    <xf numFmtId="0" fontId="15" fillId="0" borderId="0"/>
    <xf numFmtId="0" fontId="21" fillId="0" borderId="0"/>
    <xf numFmtId="0" fontId="3" fillId="0" borderId="0"/>
    <xf numFmtId="0" fontId="5" fillId="0" borderId="0"/>
    <xf numFmtId="43" fontId="15" fillId="0" borderId="0" applyFont="0" applyFill="0" applyBorder="0" applyAlignment="0" applyProtection="0"/>
    <xf numFmtId="0" fontId="18" fillId="0" borderId="0"/>
    <xf numFmtId="0" fontId="18" fillId="0" borderId="0"/>
    <xf numFmtId="0" fontId="15" fillId="0" borderId="0"/>
    <xf numFmtId="0" fontId="15" fillId="0" borderId="0"/>
    <xf numFmtId="0" fontId="2" fillId="0" borderId="0"/>
    <xf numFmtId="0" fontId="15" fillId="0" borderId="0"/>
    <xf numFmtId="0" fontId="18" fillId="0" borderId="0"/>
    <xf numFmtId="0" fontId="1" fillId="0" borderId="0"/>
    <xf numFmtId="0" fontId="1" fillId="0" borderId="0"/>
    <xf numFmtId="0" fontId="1" fillId="0" borderId="0"/>
  </cellStyleXfs>
  <cellXfs count="308">
    <xf numFmtId="0" fontId="0" fillId="0" borderId="0" xfId="0"/>
    <xf numFmtId="0" fontId="5"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0" fontId="5" fillId="0" borderId="0" xfId="0" applyNumberFormat="1" applyFont="1" applyFill="1" applyBorder="1" applyAlignment="1" applyProtection="1">
      <alignment horizontal="right"/>
    </xf>
    <xf numFmtId="3" fontId="6" fillId="0" borderId="0" xfId="0" applyNumberFormat="1" applyFont="1" applyFill="1" applyBorder="1" applyAlignment="1" applyProtection="1"/>
    <xf numFmtId="0" fontId="7" fillId="0" borderId="0" xfId="0" applyNumberFormat="1" applyFont="1" applyFill="1" applyBorder="1" applyAlignment="1" applyProtection="1"/>
    <xf numFmtId="0" fontId="9" fillId="0" borderId="0" xfId="0" applyNumberFormat="1" applyFont="1" applyFill="1" applyBorder="1" applyAlignment="1" applyProtection="1"/>
    <xf numFmtId="0" fontId="9" fillId="0" borderId="0" xfId="0" applyNumberFormat="1" applyFont="1" applyFill="1" applyBorder="1" applyAlignment="1" applyProtection="1">
      <alignment wrapText="1"/>
    </xf>
    <xf numFmtId="0" fontId="10" fillId="0" borderId="0" xfId="0" quotePrefix="1" applyNumberFormat="1" applyFont="1" applyFill="1" applyBorder="1" applyAlignment="1" applyProtection="1">
      <alignment horizontal="left" wrapText="1"/>
    </xf>
    <xf numFmtId="3" fontId="11" fillId="0" borderId="1" xfId="0" applyNumberFormat="1" applyFont="1" applyBorder="1" applyAlignment="1">
      <alignment horizontal="right"/>
    </xf>
    <xf numFmtId="3" fontId="9" fillId="0" borderId="0" xfId="0" applyNumberFormat="1" applyFont="1" applyFill="1" applyBorder="1" applyAlignment="1" applyProtection="1"/>
    <xf numFmtId="0" fontId="14" fillId="0" borderId="0" xfId="0" applyNumberFormat="1" applyFont="1" applyFill="1" applyBorder="1" applyAlignment="1" applyProtection="1"/>
    <xf numFmtId="3" fontId="11" fillId="2" borderId="1" xfId="0" applyNumberFormat="1" applyFont="1" applyFill="1" applyBorder="1" applyAlignment="1">
      <alignment horizontal="right"/>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wrapText="1"/>
    </xf>
    <xf numFmtId="0" fontId="11" fillId="0" borderId="2" xfId="0" quotePrefix="1" applyNumberFormat="1" applyFont="1" applyFill="1" applyBorder="1" applyAlignment="1" applyProtection="1">
      <alignment horizontal="left"/>
    </xf>
    <xf numFmtId="0" fontId="11" fillId="0" borderId="2" xfId="0" quotePrefix="1" applyFont="1" applyBorder="1" applyAlignment="1">
      <alignment horizontal="center" wrapText="1"/>
    </xf>
    <xf numFmtId="0" fontId="11" fillId="0" borderId="2" xfId="0" quotePrefix="1" applyFont="1" applyBorder="1" applyAlignment="1">
      <alignment horizontal="left" wrapText="1"/>
    </xf>
    <xf numFmtId="0" fontId="11" fillId="0" borderId="3" xfId="0" quotePrefix="1" applyFont="1" applyBorder="1" applyAlignment="1">
      <alignment horizontal="left" wrapText="1"/>
    </xf>
    <xf numFmtId="3" fontId="11" fillId="2" borderId="1" xfId="0" applyNumberFormat="1" applyFont="1" applyFill="1" applyBorder="1" applyAlignment="1" applyProtection="1">
      <alignment horizontal="right" wrapText="1"/>
    </xf>
    <xf numFmtId="0" fontId="13" fillId="2" borderId="3" xfId="0" applyFont="1" applyFill="1" applyBorder="1" applyAlignment="1">
      <alignment horizontal="left"/>
    </xf>
    <xf numFmtId="0" fontId="10" fillId="0" borderId="0" xfId="0" applyNumberFormat="1" applyFont="1" applyFill="1" applyBorder="1" applyAlignment="1" applyProtection="1">
      <alignment horizontal="left" wrapText="1"/>
    </xf>
    <xf numFmtId="0" fontId="16" fillId="0" borderId="0" xfId="0" applyNumberFormat="1" applyFont="1" applyFill="1" applyBorder="1" applyAlignment="1" applyProtection="1"/>
    <xf numFmtId="0" fontId="15" fillId="0" borderId="0" xfId="5" applyAlignment="1" applyProtection="1">
      <alignment horizontal="center"/>
      <protection locked="0"/>
    </xf>
    <xf numFmtId="0" fontId="15" fillId="0" borderId="0" xfId="5" applyProtection="1">
      <protection locked="0"/>
    </xf>
    <xf numFmtId="4" fontId="20" fillId="0" borderId="0" xfId="5" applyNumberFormat="1" applyFont="1"/>
    <xf numFmtId="0" fontId="15" fillId="0" borderId="0" xfId="4"/>
    <xf numFmtId="0" fontId="19" fillId="0" borderId="0" xfId="5" applyFont="1" applyProtection="1">
      <protection locked="0"/>
    </xf>
    <xf numFmtId="0" fontId="15" fillId="0" borderId="0" xfId="4" applyBorder="1"/>
    <xf numFmtId="0" fontId="10" fillId="0" borderId="0" xfId="0" applyNumberFormat="1" applyFont="1" applyFill="1" applyBorder="1" applyAlignment="1" applyProtection="1"/>
    <xf numFmtId="0" fontId="0" fillId="0" borderId="0" xfId="0" applyNumberFormat="1" applyFill="1" applyBorder="1" applyAlignment="1" applyProtection="1"/>
    <xf numFmtId="0" fontId="25" fillId="0" borderId="0" xfId="0" applyNumberFormat="1" applyFont="1" applyFill="1" applyBorder="1" applyAlignment="1" applyProtection="1"/>
    <xf numFmtId="0" fontId="17" fillId="0" borderId="0" xfId="0" applyNumberFormat="1" applyFont="1" applyFill="1" applyBorder="1" applyAlignment="1" applyProtection="1"/>
    <xf numFmtId="0" fontId="26" fillId="0" borderId="0" xfId="0" applyNumberFormat="1" applyFont="1" applyFill="1" applyBorder="1" applyAlignment="1" applyProtection="1"/>
    <xf numFmtId="0" fontId="27" fillId="0" borderId="0" xfId="0" applyNumberFormat="1" applyFont="1" applyFill="1" applyBorder="1" applyAlignment="1" applyProtection="1"/>
    <xf numFmtId="0" fontId="28" fillId="0" borderId="0" xfId="0" applyNumberFormat="1" applyFont="1" applyFill="1" applyBorder="1" applyAlignment="1" applyProtection="1">
      <alignment horizontal="justify"/>
    </xf>
    <xf numFmtId="0" fontId="15" fillId="0" borderId="0" xfId="4" applyFill="1"/>
    <xf numFmtId="49" fontId="23" fillId="0" borderId="32" xfId="6" applyNumberFormat="1" applyFont="1" applyFill="1" applyBorder="1" applyAlignment="1" applyProtection="1">
      <alignment horizontal="left" vertical="center" wrapText="1"/>
      <protection hidden="1"/>
    </xf>
    <xf numFmtId="49" fontId="23" fillId="0" borderId="32" xfId="4" applyNumberFormat="1" applyFont="1" applyFill="1" applyBorder="1" applyAlignment="1" applyProtection="1">
      <alignment horizontal="left" vertical="center" wrapText="1"/>
      <protection hidden="1"/>
    </xf>
    <xf numFmtId="4" fontId="23" fillId="0" borderId="32" xfId="4" applyNumberFormat="1" applyFont="1" applyFill="1" applyBorder="1" applyAlignment="1" applyProtection="1">
      <alignment horizontal="right" vertical="center" shrinkToFit="1"/>
      <protection locked="0"/>
    </xf>
    <xf numFmtId="49" fontId="23" fillId="0" borderId="32" xfId="4" applyNumberFormat="1" applyFont="1" applyFill="1" applyBorder="1" applyAlignment="1" applyProtection="1">
      <alignment horizontal="left" vertical="center" wrapText="1" shrinkToFit="1"/>
      <protection hidden="1"/>
    </xf>
    <xf numFmtId="49" fontId="23" fillId="0" borderId="32" xfId="4" applyNumberFormat="1" applyFont="1" applyFill="1" applyBorder="1" applyAlignment="1" applyProtection="1">
      <alignment horizontal="left" vertical="center" shrinkToFit="1"/>
      <protection hidden="1"/>
    </xf>
    <xf numFmtId="0" fontId="15" fillId="4" borderId="32" xfId="7" applyFont="1" applyFill="1" applyBorder="1" applyAlignment="1">
      <alignment horizontal="left" vertical="center" wrapText="1"/>
    </xf>
    <xf numFmtId="0" fontId="23" fillId="0" borderId="32" xfId="7" applyFont="1" applyFill="1" applyBorder="1" applyAlignment="1">
      <alignment horizontal="left" vertical="center"/>
    </xf>
    <xf numFmtId="0" fontId="15" fillId="0" borderId="32" xfId="8" applyFont="1" applyFill="1" applyBorder="1" applyAlignment="1">
      <alignment horizontal="left" vertical="center" wrapText="1"/>
    </xf>
    <xf numFmtId="0" fontId="23" fillId="4" borderId="32" xfId="7" applyFont="1" applyFill="1" applyBorder="1" applyAlignment="1">
      <alignment horizontal="left" vertical="center" wrapText="1"/>
    </xf>
    <xf numFmtId="0" fontId="23" fillId="0" borderId="32" xfId="8" applyFont="1" applyFill="1" applyBorder="1" applyAlignment="1">
      <alignment horizontal="left" vertical="center" wrapText="1"/>
    </xf>
    <xf numFmtId="4" fontId="23" fillId="0" borderId="37" xfId="4" applyNumberFormat="1" applyFont="1" applyFill="1" applyBorder="1" applyAlignment="1" applyProtection="1">
      <alignment horizontal="right" vertical="center" shrinkToFit="1"/>
      <protection locked="0"/>
    </xf>
    <xf numFmtId="49" fontId="23" fillId="0" borderId="37" xfId="6" applyNumberFormat="1" applyFont="1" applyFill="1" applyBorder="1" applyAlignment="1" applyProtection="1">
      <alignment horizontal="left" vertical="center" wrapText="1"/>
      <protection hidden="1"/>
    </xf>
    <xf numFmtId="49" fontId="23" fillId="0" borderId="37" xfId="4" applyNumberFormat="1" applyFont="1" applyFill="1" applyBorder="1" applyAlignment="1" applyProtection="1">
      <alignment horizontal="left" vertical="center" wrapText="1"/>
      <protection hidden="1"/>
    </xf>
    <xf numFmtId="4" fontId="23" fillId="0" borderId="38" xfId="4" applyNumberFormat="1" applyFont="1" applyFill="1" applyBorder="1" applyAlignment="1" applyProtection="1">
      <alignment horizontal="right" vertical="center" shrinkToFit="1"/>
      <protection locked="0"/>
    </xf>
    <xf numFmtId="4" fontId="22" fillId="3" borderId="31" xfId="4" applyNumberFormat="1" applyFont="1" applyFill="1" applyBorder="1" applyAlignment="1" applyProtection="1">
      <alignment horizontal="right" vertical="center" shrinkToFit="1"/>
    </xf>
    <xf numFmtId="4" fontId="22" fillId="3" borderId="32" xfId="4" applyNumberFormat="1" applyFont="1" applyFill="1" applyBorder="1" applyAlignment="1" applyProtection="1">
      <alignment horizontal="right" vertical="center" shrinkToFit="1"/>
    </xf>
    <xf numFmtId="4" fontId="22" fillId="3" borderId="34" xfId="4" applyNumberFormat="1" applyFont="1" applyFill="1" applyBorder="1" applyAlignment="1" applyProtection="1">
      <alignment horizontal="right" vertical="center" shrinkToFit="1"/>
    </xf>
    <xf numFmtId="4" fontId="22" fillId="3" borderId="38" xfId="4" applyNumberFormat="1" applyFont="1" applyFill="1" applyBorder="1" applyAlignment="1" applyProtection="1">
      <alignment horizontal="right" vertical="center" shrinkToFit="1"/>
    </xf>
    <xf numFmtId="4" fontId="15" fillId="0" borderId="0" xfId="4" applyNumberFormat="1"/>
    <xf numFmtId="49" fontId="23" fillId="0" borderId="38" xfId="6" applyNumberFormat="1" applyFont="1" applyFill="1" applyBorder="1" applyAlignment="1" applyProtection="1">
      <alignment horizontal="left" vertical="center" wrapText="1"/>
      <protection hidden="1"/>
    </xf>
    <xf numFmtId="49" fontId="23" fillId="0" borderId="38" xfId="0" applyNumberFormat="1" applyFont="1" applyFill="1" applyBorder="1" applyAlignment="1" applyProtection="1">
      <alignment horizontal="left" vertical="center" wrapText="1"/>
      <protection hidden="1"/>
    </xf>
    <xf numFmtId="49" fontId="23" fillId="0" borderId="38" xfId="0" applyNumberFormat="1" applyFont="1" applyFill="1" applyBorder="1" applyAlignment="1" applyProtection="1">
      <alignment horizontal="left" vertical="center" shrinkToFit="1"/>
      <protection hidden="1"/>
    </xf>
    <xf numFmtId="49" fontId="23" fillId="0" borderId="39" xfId="0" applyNumberFormat="1" applyFont="1" applyFill="1" applyBorder="1" applyAlignment="1" applyProtection="1">
      <alignment horizontal="left" vertical="center" wrapText="1"/>
      <protection hidden="1"/>
    </xf>
    <xf numFmtId="0" fontId="5" fillId="0" borderId="0" xfId="0" applyNumberFormat="1" applyFont="1" applyFill="1" applyBorder="1" applyAlignment="1" applyProtection="1"/>
    <xf numFmtId="0" fontId="15" fillId="6" borderId="0" xfId="4" applyFill="1" applyBorder="1"/>
    <xf numFmtId="49" fontId="23" fillId="7" borderId="43" xfId="0" applyNumberFormat="1" applyFont="1" applyFill="1" applyBorder="1" applyAlignment="1" applyProtection="1">
      <alignment horizontal="center" vertical="center"/>
    </xf>
    <xf numFmtId="164" fontId="23" fillId="7" borderId="44" xfId="0" applyNumberFormat="1" applyFont="1" applyFill="1" applyBorder="1" applyAlignment="1" applyProtection="1">
      <alignment horizontal="left" vertical="center" wrapText="1"/>
    </xf>
    <xf numFmtId="4" fontId="23" fillId="0" borderId="44" xfId="4" applyNumberFormat="1" applyFont="1" applyFill="1" applyBorder="1" applyAlignment="1" applyProtection="1">
      <alignment horizontal="right" vertical="center" shrinkToFit="1"/>
      <protection locked="0"/>
    </xf>
    <xf numFmtId="49" fontId="23" fillId="0" borderId="43" xfId="0" applyNumberFormat="1" applyFont="1" applyFill="1" applyBorder="1" applyAlignment="1" applyProtection="1">
      <alignment horizontal="center" vertical="center"/>
    </xf>
    <xf numFmtId="0" fontId="23" fillId="7" borderId="44" xfId="0" applyFont="1" applyFill="1" applyBorder="1" applyAlignment="1">
      <alignment vertical="center"/>
    </xf>
    <xf numFmtId="49" fontId="23" fillId="7" borderId="45" xfId="0" applyNumberFormat="1" applyFont="1" applyFill="1" applyBorder="1" applyAlignment="1" applyProtection="1">
      <alignment horizontal="center" vertical="center"/>
    </xf>
    <xf numFmtId="164" fontId="23" fillId="7" borderId="46" xfId="0" applyNumberFormat="1" applyFont="1" applyFill="1" applyBorder="1" applyAlignment="1" applyProtection="1">
      <alignment horizontal="left" vertical="center" wrapText="1"/>
    </xf>
    <xf numFmtId="4" fontId="23" fillId="0" borderId="47" xfId="4" applyNumberFormat="1" applyFont="1" applyFill="1" applyBorder="1" applyAlignment="1" applyProtection="1">
      <alignment horizontal="right" vertical="center" shrinkToFit="1"/>
      <protection locked="0"/>
    </xf>
    <xf numFmtId="164" fontId="22" fillId="3" borderId="44" xfId="0" applyNumberFormat="1" applyFont="1" applyFill="1" applyBorder="1" applyAlignment="1" applyProtection="1">
      <alignment horizontal="left" vertical="center" wrapText="1"/>
    </xf>
    <xf numFmtId="4" fontId="32" fillId="0" borderId="44" xfId="4" applyNumberFormat="1" applyFont="1" applyFill="1" applyBorder="1" applyAlignment="1" applyProtection="1">
      <alignment horizontal="right" vertical="center" shrinkToFit="1"/>
    </xf>
    <xf numFmtId="4" fontId="23" fillId="7" borderId="44" xfId="4" applyNumberFormat="1" applyFont="1" applyFill="1" applyBorder="1" applyAlignment="1" applyProtection="1">
      <alignment horizontal="right" vertical="center" shrinkToFit="1"/>
      <protection locked="0"/>
    </xf>
    <xf numFmtId="49" fontId="23" fillId="3" borderId="43" xfId="0" applyNumberFormat="1" applyFont="1" applyFill="1" applyBorder="1" applyAlignment="1" applyProtection="1">
      <alignment horizontal="center" vertical="center"/>
    </xf>
    <xf numFmtId="49" fontId="31" fillId="3" borderId="43" xfId="0" applyNumberFormat="1" applyFont="1" applyFill="1" applyBorder="1" applyAlignment="1" applyProtection="1">
      <alignment horizontal="center" vertical="center"/>
    </xf>
    <xf numFmtId="164" fontId="31" fillId="3" borderId="44" xfId="0" applyNumberFormat="1" applyFont="1" applyFill="1" applyBorder="1" applyAlignment="1" applyProtection="1">
      <alignment horizontal="left" vertical="center" wrapText="1"/>
    </xf>
    <xf numFmtId="0" fontId="15" fillId="0" borderId="0" xfId="5" applyAlignment="1" applyProtection="1">
      <alignment horizontal="left"/>
      <protection locked="0"/>
    </xf>
    <xf numFmtId="0" fontId="19" fillId="0" borderId="0" xfId="5" applyFont="1" applyAlignment="1" applyProtection="1">
      <alignment horizontal="left"/>
      <protection locked="0"/>
    </xf>
    <xf numFmtId="49" fontId="23" fillId="7" borderId="44" xfId="0" applyNumberFormat="1" applyFont="1" applyFill="1" applyBorder="1" applyAlignment="1" applyProtection="1">
      <alignment horizontal="left" vertical="center"/>
    </xf>
    <xf numFmtId="49" fontId="23" fillId="7" borderId="44" xfId="0" applyNumberFormat="1" applyFont="1" applyFill="1" applyBorder="1" applyAlignment="1">
      <alignment horizontal="left" vertical="center"/>
    </xf>
    <xf numFmtId="49" fontId="23" fillId="7" borderId="46" xfId="0" applyNumberFormat="1" applyFont="1" applyFill="1" applyBorder="1" applyAlignment="1" applyProtection="1">
      <alignment horizontal="left" vertical="center"/>
    </xf>
    <xf numFmtId="0" fontId="15" fillId="0" borderId="0" xfId="4" applyBorder="1" applyAlignment="1">
      <alignment horizontal="left"/>
    </xf>
    <xf numFmtId="0" fontId="15" fillId="0" borderId="0" xfId="4" applyAlignment="1">
      <alignment horizontal="left"/>
    </xf>
    <xf numFmtId="49" fontId="31" fillId="3" borderId="44" xfId="0" applyNumberFormat="1" applyFont="1" applyFill="1" applyBorder="1" applyAlignment="1" applyProtection="1">
      <alignment horizontal="left" vertical="center"/>
    </xf>
    <xf numFmtId="49" fontId="22" fillId="3" borderId="44" xfId="0" applyNumberFormat="1" applyFont="1" applyFill="1" applyBorder="1" applyAlignment="1" applyProtection="1">
      <alignment horizontal="left" vertical="center"/>
    </xf>
    <xf numFmtId="49" fontId="23" fillId="0" borderId="39" xfId="6" applyNumberFormat="1" applyFont="1" applyFill="1" applyBorder="1" applyAlignment="1" applyProtection="1">
      <alignment horizontal="left" vertical="center" wrapText="1"/>
      <protection hidden="1"/>
    </xf>
    <xf numFmtId="49" fontId="31" fillId="3" borderId="0" xfId="0" applyNumberFormat="1" applyFont="1" applyFill="1" applyBorder="1" applyAlignment="1" applyProtection="1">
      <alignment horizontal="left" vertical="center"/>
    </xf>
    <xf numFmtId="164" fontId="31" fillId="3" borderId="0" xfId="0" applyNumberFormat="1" applyFont="1" applyFill="1" applyBorder="1" applyAlignment="1" applyProtection="1">
      <alignment horizontal="left" vertical="center" wrapText="1"/>
    </xf>
    <xf numFmtId="49" fontId="32" fillId="0" borderId="0" xfId="0" applyNumberFormat="1" applyFont="1" applyFill="1" applyBorder="1" applyAlignment="1" applyProtection="1">
      <alignment horizontal="left" vertical="center"/>
    </xf>
    <xf numFmtId="164" fontId="32" fillId="0" borderId="0" xfId="0" applyNumberFormat="1" applyFont="1" applyFill="1" applyBorder="1" applyAlignment="1" applyProtection="1">
      <alignment horizontal="left" vertical="center" wrapText="1"/>
    </xf>
    <xf numFmtId="164" fontId="23" fillId="0" borderId="44" xfId="0" applyNumberFormat="1" applyFont="1" applyFill="1" applyBorder="1" applyAlignment="1" applyProtection="1">
      <alignment horizontal="left" vertical="center" wrapText="1"/>
    </xf>
    <xf numFmtId="49" fontId="31" fillId="3" borderId="44" xfId="0" applyNumberFormat="1" applyFont="1" applyFill="1" applyBorder="1" applyAlignment="1" applyProtection="1">
      <alignment horizontal="left" vertical="center" wrapText="1"/>
    </xf>
    <xf numFmtId="0" fontId="29" fillId="2" borderId="20" xfId="4" applyFont="1" applyFill="1" applyBorder="1" applyProtection="1"/>
    <xf numFmtId="0" fontId="19" fillId="2" borderId="1" xfId="5" applyFont="1" applyFill="1" applyBorder="1" applyAlignment="1" applyProtection="1">
      <alignment horizontal="center" vertical="center"/>
    </xf>
    <xf numFmtId="0" fontId="19" fillId="2" borderId="1" xfId="4" applyFont="1" applyFill="1" applyBorder="1" applyAlignment="1" applyProtection="1">
      <alignment horizontal="center" vertical="center"/>
    </xf>
    <xf numFmtId="0" fontId="19" fillId="2" borderId="4" xfId="4" applyFont="1" applyFill="1" applyBorder="1" applyAlignment="1" applyProtection="1">
      <alignment horizontal="center" vertical="center"/>
    </xf>
    <xf numFmtId="0" fontId="19" fillId="2" borderId="22" xfId="0" applyFont="1" applyFill="1" applyBorder="1" applyAlignment="1" applyProtection="1">
      <alignment vertical="center" wrapText="1"/>
    </xf>
    <xf numFmtId="0" fontId="19" fillId="2" borderId="22" xfId="0" applyFont="1" applyFill="1" applyBorder="1" applyAlignment="1" applyProtection="1">
      <alignment horizontal="center" vertical="center" wrapText="1"/>
    </xf>
    <xf numFmtId="49" fontId="22" fillId="2" borderId="19" xfId="4" applyNumberFormat="1" applyFont="1" applyFill="1" applyBorder="1" applyAlignment="1" applyProtection="1">
      <alignment horizontal="left" vertical="center" wrapText="1"/>
    </xf>
    <xf numFmtId="0" fontId="19" fillId="2" borderId="23" xfId="0" applyFont="1" applyFill="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7" xfId="0" applyFont="1" applyFill="1" applyBorder="1" applyAlignment="1" applyProtection="1">
      <alignment horizontal="center" vertical="center" wrapText="1"/>
    </xf>
    <xf numFmtId="0" fontId="29" fillId="0" borderId="7" xfId="5" applyFont="1" applyFill="1" applyBorder="1" applyAlignment="1" applyProtection="1">
      <alignment horizontal="center" vertical="center"/>
    </xf>
    <xf numFmtId="49" fontId="22" fillId="3" borderId="31" xfId="6" applyNumberFormat="1" applyFont="1" applyFill="1" applyBorder="1" applyAlignment="1" applyProtection="1">
      <alignment horizontal="left" vertical="center" wrapText="1"/>
    </xf>
    <xf numFmtId="49" fontId="22" fillId="3" borderId="31" xfId="4" applyNumberFormat="1" applyFont="1" applyFill="1" applyBorder="1" applyAlignment="1" applyProtection="1">
      <alignment horizontal="left" vertical="center" wrapText="1"/>
    </xf>
    <xf numFmtId="49" fontId="22" fillId="3" borderId="32" xfId="6" applyNumberFormat="1" applyFont="1" applyFill="1" applyBorder="1" applyAlignment="1" applyProtection="1">
      <alignment horizontal="left" vertical="center" wrapText="1"/>
    </xf>
    <xf numFmtId="49" fontId="22" fillId="3" borderId="32" xfId="4" applyNumberFormat="1" applyFont="1" applyFill="1" applyBorder="1" applyAlignment="1" applyProtection="1">
      <alignment horizontal="left" vertical="center" wrapText="1"/>
    </xf>
    <xf numFmtId="0" fontId="15" fillId="0" borderId="0" xfId="4" applyProtection="1"/>
    <xf numFmtId="49" fontId="22" fillId="3" borderId="32" xfId="4" applyNumberFormat="1" applyFont="1" applyFill="1" applyBorder="1" applyAlignment="1" applyProtection="1">
      <alignment horizontal="left" vertical="center" shrinkToFit="1"/>
    </xf>
    <xf numFmtId="49" fontId="24" fillId="3" borderId="32" xfId="4" applyNumberFormat="1" applyFont="1" applyFill="1" applyBorder="1" applyAlignment="1" applyProtection="1">
      <alignment horizontal="left" vertical="center" shrinkToFit="1"/>
    </xf>
    <xf numFmtId="49" fontId="22" fillId="3" borderId="34" xfId="4" applyNumberFormat="1" applyFont="1" applyFill="1" applyBorder="1" applyAlignment="1" applyProtection="1">
      <alignment horizontal="left" vertical="center" wrapText="1"/>
    </xf>
    <xf numFmtId="49" fontId="22" fillId="3" borderId="38" xfId="6" applyNumberFormat="1" applyFont="1" applyFill="1" applyBorder="1" applyAlignment="1" applyProtection="1">
      <alignment horizontal="left" vertical="center" wrapText="1"/>
    </xf>
    <xf numFmtId="49" fontId="22" fillId="3" borderId="38" xfId="0" applyNumberFormat="1" applyFont="1" applyFill="1" applyBorder="1" applyAlignment="1" applyProtection="1">
      <alignment horizontal="left" vertical="center" wrapText="1"/>
    </xf>
    <xf numFmtId="4" fontId="15" fillId="0" borderId="0" xfId="4" applyNumberFormat="1" applyProtection="1"/>
    <xf numFmtId="0" fontId="19" fillId="3" borderId="32" xfId="4" applyFont="1" applyFill="1" applyBorder="1" applyAlignment="1" applyProtection="1">
      <alignment horizontal="left" vertical="center"/>
    </xf>
    <xf numFmtId="0" fontId="19" fillId="3" borderId="32" xfId="7" applyFont="1" applyFill="1" applyBorder="1" applyAlignment="1" applyProtection="1">
      <alignment horizontal="left" vertical="center" wrapText="1"/>
    </xf>
    <xf numFmtId="0" fontId="22" fillId="3" borderId="32" xfId="7" applyFont="1" applyFill="1" applyBorder="1" applyAlignment="1" applyProtection="1">
      <alignment horizontal="left" vertical="center"/>
    </xf>
    <xf numFmtId="0" fontId="19" fillId="3" borderId="32" xfId="8" applyFont="1" applyFill="1" applyBorder="1" applyAlignment="1" applyProtection="1">
      <alignment horizontal="left" vertical="center" wrapText="1"/>
    </xf>
    <xf numFmtId="0" fontId="22" fillId="3" borderId="32" xfId="7" applyFont="1" applyFill="1" applyBorder="1" applyAlignment="1" applyProtection="1">
      <alignment horizontal="left" vertical="center" wrapText="1"/>
    </xf>
    <xf numFmtId="0" fontId="22" fillId="3" borderId="32" xfId="8" applyFont="1" applyFill="1" applyBorder="1" applyAlignment="1" applyProtection="1">
      <alignment horizontal="left" vertical="center" wrapText="1"/>
    </xf>
    <xf numFmtId="4" fontId="22" fillId="3" borderId="33" xfId="4" applyNumberFormat="1" applyFont="1" applyFill="1" applyBorder="1" applyAlignment="1" applyProtection="1">
      <alignment horizontal="right" vertical="center" shrinkToFit="1"/>
    </xf>
    <xf numFmtId="4" fontId="24" fillId="3" borderId="30" xfId="4" applyNumberFormat="1" applyFont="1" applyFill="1" applyBorder="1" applyProtection="1"/>
    <xf numFmtId="0" fontId="15" fillId="0" borderId="0" xfId="4" applyFill="1" applyProtection="1"/>
    <xf numFmtId="4" fontId="23" fillId="3" borderId="32" xfId="4" applyNumberFormat="1" applyFont="1" applyFill="1" applyBorder="1" applyAlignment="1" applyProtection="1">
      <alignment horizontal="right" vertical="center" shrinkToFit="1"/>
    </xf>
    <xf numFmtId="4" fontId="23" fillId="0" borderId="32" xfId="4" applyNumberFormat="1" applyFont="1" applyFill="1" applyBorder="1" applyAlignment="1" applyProtection="1">
      <alignment horizontal="right" vertical="center" shrinkToFit="1"/>
    </xf>
    <xf numFmtId="4" fontId="23" fillId="0" borderId="32" xfId="4" applyNumberFormat="1" applyFont="1" applyBorder="1" applyAlignment="1" applyProtection="1">
      <alignment horizontal="right" vertical="center"/>
    </xf>
    <xf numFmtId="0" fontId="15" fillId="0" borderId="0" xfId="4" applyProtection="1">
      <protection locked="0"/>
    </xf>
    <xf numFmtId="49" fontId="33" fillId="3" borderId="38" xfId="6" applyNumberFormat="1" applyFont="1" applyFill="1" applyBorder="1" applyAlignment="1" applyProtection="1">
      <alignment horizontal="left" vertical="center" wrapText="1"/>
    </xf>
    <xf numFmtId="49" fontId="33" fillId="3" borderId="38" xfId="0" applyNumberFormat="1" applyFont="1" applyFill="1" applyBorder="1" applyAlignment="1" applyProtection="1">
      <alignment horizontal="left" vertical="center" wrapText="1"/>
    </xf>
    <xf numFmtId="4" fontId="33" fillId="3" borderId="32" xfId="4" applyNumberFormat="1" applyFont="1" applyFill="1" applyBorder="1" applyAlignment="1" applyProtection="1">
      <alignment horizontal="right" vertical="center" shrinkToFit="1"/>
    </xf>
    <xf numFmtId="4" fontId="23" fillId="0" borderId="37" xfId="4" applyNumberFormat="1" applyFont="1" applyFill="1" applyBorder="1" applyAlignment="1" applyProtection="1">
      <alignment horizontal="right" vertical="center" shrinkToFit="1"/>
    </xf>
    <xf numFmtId="4" fontId="20" fillId="0" borderId="0" xfId="5" applyNumberFormat="1" applyFont="1" applyProtection="1"/>
    <xf numFmtId="0" fontId="15" fillId="0" borderId="0" xfId="4" applyBorder="1" applyProtection="1"/>
    <xf numFmtId="4" fontId="23" fillId="3" borderId="37" xfId="4" applyNumberFormat="1" applyFont="1" applyFill="1" applyBorder="1" applyAlignment="1" applyProtection="1">
      <alignment horizontal="right" vertical="center" shrinkToFit="1"/>
    </xf>
    <xf numFmtId="0" fontId="19" fillId="0" borderId="6" xfId="4" applyFont="1" applyFill="1" applyBorder="1" applyAlignment="1" applyProtection="1">
      <alignment horizontal="center" vertical="center"/>
      <protection locked="0"/>
    </xf>
    <xf numFmtId="0" fontId="15" fillId="0" borderId="6" xfId="5" applyFill="1" applyBorder="1" applyAlignment="1" applyProtection="1">
      <alignment vertical="center"/>
      <protection locked="0"/>
    </xf>
    <xf numFmtId="0" fontId="15" fillId="0" borderId="0" xfId="5" applyFill="1" applyBorder="1" applyAlignment="1" applyProtection="1">
      <alignment vertical="center"/>
      <protection locked="0"/>
    </xf>
    <xf numFmtId="0" fontId="15" fillId="0" borderId="0" xfId="4" applyFill="1" applyProtection="1">
      <protection locked="0"/>
    </xf>
    <xf numFmtId="0" fontId="30" fillId="2" borderId="0" xfId="4" applyFont="1" applyFill="1" applyAlignment="1" applyProtection="1">
      <alignment wrapText="1"/>
    </xf>
    <xf numFmtId="0" fontId="19" fillId="2" borderId="22" xfId="4" applyFont="1" applyFill="1" applyBorder="1" applyAlignment="1" applyProtection="1">
      <alignment horizontal="left" vertical="center"/>
    </xf>
    <xf numFmtId="0" fontId="19" fillId="2" borderId="27" xfId="4" applyFont="1" applyFill="1" applyBorder="1" applyAlignment="1" applyProtection="1">
      <alignment horizontal="center" vertical="center"/>
    </xf>
    <xf numFmtId="0" fontId="15" fillId="0" borderId="42" xfId="4" applyBorder="1" applyProtection="1"/>
    <xf numFmtId="0" fontId="29" fillId="0" borderId="7" xfId="0" applyFont="1" applyBorder="1" applyAlignment="1" applyProtection="1">
      <alignment horizontal="left" vertical="center" wrapText="1"/>
    </xf>
    <xf numFmtId="4" fontId="23" fillId="3" borderId="38" xfId="4" applyNumberFormat="1" applyFont="1" applyFill="1" applyBorder="1" applyAlignment="1" applyProtection="1">
      <alignment horizontal="right" vertical="center" shrinkToFit="1"/>
    </xf>
    <xf numFmtId="49" fontId="22" fillId="3" borderId="38" xfId="0" applyNumberFormat="1" applyFont="1" applyFill="1" applyBorder="1" applyAlignment="1" applyProtection="1">
      <alignment horizontal="left" vertical="center" shrinkToFit="1"/>
    </xf>
    <xf numFmtId="49" fontId="22" fillId="3" borderId="38" xfId="0" applyNumberFormat="1" applyFont="1" applyFill="1" applyBorder="1" applyAlignment="1" applyProtection="1">
      <alignment horizontal="left" vertical="center"/>
    </xf>
    <xf numFmtId="0" fontId="31" fillId="3" borderId="44" xfId="0" applyFont="1" applyFill="1" applyBorder="1" applyAlignment="1" applyProtection="1">
      <alignment vertical="center"/>
    </xf>
    <xf numFmtId="4" fontId="31" fillId="3" borderId="44" xfId="4" applyNumberFormat="1" applyFont="1" applyFill="1" applyBorder="1" applyAlignment="1" applyProtection="1">
      <alignment horizontal="right" vertical="center" shrinkToFit="1"/>
    </xf>
    <xf numFmtId="0" fontId="15" fillId="3" borderId="0" xfId="4" applyFill="1" applyProtection="1"/>
    <xf numFmtId="4" fontId="23" fillId="3" borderId="39" xfId="4" applyNumberFormat="1" applyFont="1" applyFill="1" applyBorder="1" applyAlignment="1" applyProtection="1">
      <alignment horizontal="right" vertical="center" shrinkToFit="1"/>
    </xf>
    <xf numFmtId="4" fontId="23" fillId="3" borderId="44" xfId="4" applyNumberFormat="1" applyFont="1" applyFill="1" applyBorder="1" applyAlignment="1" applyProtection="1">
      <alignment horizontal="right" vertical="center" shrinkToFit="1"/>
    </xf>
    <xf numFmtId="4" fontId="23" fillId="3" borderId="47" xfId="4" applyNumberFormat="1" applyFont="1" applyFill="1" applyBorder="1" applyAlignment="1" applyProtection="1">
      <alignment horizontal="right" vertical="center" shrinkToFit="1"/>
    </xf>
    <xf numFmtId="4" fontId="23" fillId="0" borderId="38" xfId="4" applyNumberFormat="1" applyFont="1" applyFill="1" applyBorder="1" applyAlignment="1" applyProtection="1">
      <alignment horizontal="right" vertical="center" shrinkToFit="1"/>
    </xf>
    <xf numFmtId="4" fontId="23" fillId="0" borderId="39" xfId="4" applyNumberFormat="1" applyFont="1" applyFill="1" applyBorder="1" applyAlignment="1" applyProtection="1">
      <alignment horizontal="right" vertical="center" shrinkToFit="1"/>
    </xf>
    <xf numFmtId="4" fontId="23" fillId="7" borderId="44" xfId="4" applyNumberFormat="1" applyFont="1" applyFill="1" applyBorder="1" applyAlignment="1" applyProtection="1">
      <alignment horizontal="right" vertical="center" shrinkToFit="1"/>
    </xf>
    <xf numFmtId="4" fontId="23" fillId="0" borderId="44" xfId="4" applyNumberFormat="1" applyFont="1" applyFill="1" applyBorder="1" applyAlignment="1" applyProtection="1">
      <alignment horizontal="right" vertical="center" shrinkToFit="1"/>
    </xf>
    <xf numFmtId="4" fontId="20" fillId="0" borderId="0" xfId="5" applyNumberFormat="1" applyFont="1" applyProtection="1">
      <protection locked="0"/>
    </xf>
    <xf numFmtId="0" fontId="19" fillId="0" borderId="0" xfId="4" applyFont="1" applyFill="1" applyBorder="1" applyAlignment="1" applyProtection="1">
      <alignment horizontal="left" vertical="center"/>
      <protection locked="0"/>
    </xf>
    <xf numFmtId="3" fontId="11" fillId="0" borderId="1" xfId="0" applyNumberFormat="1" applyFont="1" applyFill="1" applyBorder="1" applyAlignment="1" applyProtection="1">
      <alignment horizontal="right"/>
      <protection locked="0"/>
    </xf>
    <xf numFmtId="3" fontId="11" fillId="0" borderId="1" xfId="0" applyNumberFormat="1" applyFont="1" applyFill="1" applyBorder="1" applyAlignment="1" applyProtection="1">
      <alignment horizontal="right" wrapText="1"/>
      <protection locked="0"/>
    </xf>
    <xf numFmtId="3" fontId="11" fillId="0" borderId="1" xfId="0" applyNumberFormat="1" applyFont="1" applyBorder="1" applyAlignment="1" applyProtection="1">
      <alignment horizontal="right"/>
      <protection locked="0"/>
    </xf>
    <xf numFmtId="3" fontId="11" fillId="3" borderId="3" xfId="0" quotePrefix="1" applyNumberFormat="1" applyFont="1" applyFill="1" applyBorder="1" applyAlignment="1" applyProtection="1">
      <alignment horizontal="right"/>
      <protection locked="0"/>
    </xf>
    <xf numFmtId="3" fontId="11" fillId="3" borderId="1" xfId="0" applyNumberFormat="1" applyFont="1" applyFill="1" applyBorder="1" applyAlignment="1" applyProtection="1">
      <alignment horizontal="right" wrapText="1"/>
      <protection locked="0"/>
    </xf>
    <xf numFmtId="3" fontId="11" fillId="2" borderId="3" xfId="0" quotePrefix="1" applyNumberFormat="1" applyFont="1" applyFill="1" applyBorder="1" applyAlignment="1" applyProtection="1">
      <alignment horizontal="right"/>
      <protection locked="0"/>
    </xf>
    <xf numFmtId="3" fontId="11" fillId="2" borderId="1" xfId="0" applyNumberFormat="1" applyFont="1" applyFill="1" applyBorder="1" applyAlignment="1" applyProtection="1">
      <alignment horizontal="right" wrapText="1"/>
      <protection locked="0"/>
    </xf>
    <xf numFmtId="4" fontId="32" fillId="0" borderId="44" xfId="4" applyNumberFormat="1" applyFont="1" applyFill="1" applyBorder="1" applyAlignment="1" applyProtection="1">
      <alignment horizontal="right" vertical="center" shrinkToFit="1"/>
      <protection locked="0"/>
    </xf>
    <xf numFmtId="49" fontId="33" fillId="3" borderId="32" xfId="6" applyNumberFormat="1" applyFont="1" applyFill="1" applyBorder="1" applyAlignment="1" applyProtection="1">
      <alignment horizontal="left" vertical="center" wrapText="1"/>
    </xf>
    <xf numFmtId="49" fontId="33" fillId="3" borderId="32" xfId="0" applyNumberFormat="1" applyFont="1" applyFill="1" applyBorder="1" applyAlignment="1" applyProtection="1">
      <alignment horizontal="left" vertical="center" wrapText="1"/>
    </xf>
    <xf numFmtId="4" fontId="35" fillId="3" borderId="32" xfId="4" applyNumberFormat="1" applyFont="1" applyFill="1" applyBorder="1" applyAlignment="1" applyProtection="1">
      <alignment horizontal="right" vertical="center" shrinkToFit="1"/>
    </xf>
    <xf numFmtId="4" fontId="35" fillId="0" borderId="32" xfId="4" applyNumberFormat="1" applyFont="1" applyFill="1" applyBorder="1" applyAlignment="1" applyProtection="1">
      <alignment horizontal="right" vertical="center" shrinkToFit="1"/>
      <protection locked="0"/>
    </xf>
    <xf numFmtId="49" fontId="33" fillId="3" borderId="38" xfId="6" applyNumberFormat="1" applyFont="1" applyFill="1" applyBorder="1" applyAlignment="1" applyProtection="1">
      <alignment horizontal="left" vertical="center" wrapText="1"/>
      <protection hidden="1"/>
    </xf>
    <xf numFmtId="49" fontId="33" fillId="3" borderId="38" xfId="0" applyNumberFormat="1" applyFont="1" applyFill="1" applyBorder="1" applyAlignment="1" applyProtection="1">
      <alignment horizontal="left" vertical="center" wrapText="1"/>
      <protection hidden="1"/>
    </xf>
    <xf numFmtId="0" fontId="5" fillId="0" borderId="0" xfId="0" applyNumberFormat="1" applyFont="1" applyFill="1" applyBorder="1" applyAlignment="1" applyProtection="1"/>
    <xf numFmtId="0" fontId="15" fillId="2" borderId="2" xfId="0" applyNumberFormat="1" applyFont="1" applyFill="1" applyBorder="1" applyAlignment="1" applyProtection="1"/>
    <xf numFmtId="4" fontId="22" fillId="8" borderId="32" xfId="4" applyNumberFormat="1" applyFont="1" applyFill="1" applyBorder="1" applyAlignment="1" applyProtection="1">
      <alignment horizontal="right" vertical="center" shrinkToFit="1"/>
    </xf>
    <xf numFmtId="0" fontId="15" fillId="5" borderId="0" xfId="4" applyFill="1" applyProtection="1"/>
    <xf numFmtId="0" fontId="15" fillId="9" borderId="0" xfId="4" applyFill="1" applyProtection="1"/>
    <xf numFmtId="0" fontId="15" fillId="2" borderId="0" xfId="4" applyFill="1" applyProtection="1"/>
    <xf numFmtId="49" fontId="31" fillId="5" borderId="44" xfId="0" applyNumberFormat="1" applyFont="1" applyFill="1" applyBorder="1" applyAlignment="1" applyProtection="1">
      <alignment horizontal="left" vertical="center"/>
    </xf>
    <xf numFmtId="4" fontId="31" fillId="5" borderId="44" xfId="4" applyNumberFormat="1" applyFont="1" applyFill="1" applyBorder="1" applyAlignment="1" applyProtection="1">
      <alignment horizontal="right" vertical="center" shrinkToFit="1"/>
    </xf>
    <xf numFmtId="0" fontId="23" fillId="9" borderId="6" xfId="4" applyFont="1" applyFill="1" applyBorder="1" applyAlignment="1" applyProtection="1">
      <alignment vertical="center"/>
    </xf>
    <xf numFmtId="4" fontId="31" fillId="9" borderId="52" xfId="4" applyNumberFormat="1" applyFont="1" applyFill="1" applyBorder="1" applyAlignment="1" applyProtection="1">
      <alignment horizontal="right" vertical="center" shrinkToFit="1"/>
    </xf>
    <xf numFmtId="49" fontId="22" fillId="3" borderId="34" xfId="6" applyNumberFormat="1" applyFont="1" applyFill="1" applyBorder="1" applyAlignment="1" applyProtection="1">
      <alignment horizontal="left" vertical="center" wrapText="1"/>
    </xf>
    <xf numFmtId="0" fontId="31" fillId="5" borderId="44" xfId="0" applyFont="1" applyFill="1" applyBorder="1" applyAlignment="1" applyProtection="1">
      <alignment vertical="center"/>
    </xf>
    <xf numFmtId="0" fontId="19" fillId="5" borderId="1" xfId="0" applyFont="1" applyFill="1" applyBorder="1" applyAlignment="1" applyProtection="1">
      <alignment horizontal="center" vertical="center" wrapText="1"/>
    </xf>
    <xf numFmtId="0" fontId="15" fillId="0" borderId="0" xfId="4" applyAlignment="1" applyProtection="1">
      <alignment horizontal="left"/>
      <protection locked="0"/>
    </xf>
    <xf numFmtId="4" fontId="22" fillId="10" borderId="31" xfId="4" applyNumberFormat="1" applyFont="1" applyFill="1" applyBorder="1" applyAlignment="1" applyProtection="1">
      <alignment horizontal="right" vertical="center" shrinkToFit="1"/>
    </xf>
    <xf numFmtId="0" fontId="15" fillId="11" borderId="0" xfId="4" applyFill="1" applyProtection="1"/>
    <xf numFmtId="4" fontId="22" fillId="10" borderId="32" xfId="4" applyNumberFormat="1" applyFont="1" applyFill="1" applyBorder="1" applyAlignment="1" applyProtection="1">
      <alignment horizontal="right" vertical="center" shrinkToFit="1"/>
    </xf>
    <xf numFmtId="4" fontId="35" fillId="11" borderId="32" xfId="4" applyNumberFormat="1" applyFont="1" applyFill="1" applyBorder="1" applyAlignment="1" applyProtection="1">
      <alignment horizontal="right" vertical="center" shrinkToFit="1"/>
      <protection locked="0"/>
    </xf>
    <xf numFmtId="4" fontId="35" fillId="11" borderId="32" xfId="4" applyNumberFormat="1" applyFont="1" applyFill="1" applyBorder="1" applyAlignment="1" applyProtection="1">
      <alignment horizontal="right" vertical="center"/>
      <protection locked="0"/>
    </xf>
    <xf numFmtId="0" fontId="34" fillId="11" borderId="0" xfId="4" applyFont="1" applyFill="1" applyProtection="1"/>
    <xf numFmtId="4" fontId="22" fillId="10" borderId="34" xfId="4" applyNumberFormat="1" applyFont="1" applyFill="1" applyBorder="1" applyAlignment="1" applyProtection="1">
      <alignment horizontal="right" vertical="center" shrinkToFit="1"/>
    </xf>
    <xf numFmtId="4" fontId="23" fillId="11" borderId="32" xfId="4" applyNumberFormat="1" applyFont="1" applyFill="1" applyBorder="1" applyAlignment="1" applyProtection="1">
      <alignment horizontal="right" vertical="center" shrinkToFit="1"/>
      <protection locked="0"/>
    </xf>
    <xf numFmtId="4" fontId="22" fillId="12" borderId="32" xfId="4" applyNumberFormat="1" applyFont="1" applyFill="1" applyBorder="1" applyAlignment="1" applyProtection="1">
      <alignment horizontal="right" vertical="center" shrinkToFit="1"/>
    </xf>
    <xf numFmtId="4" fontId="22" fillId="13" borderId="48" xfId="4" applyNumberFormat="1" applyFont="1" applyFill="1" applyBorder="1" applyAlignment="1" applyProtection="1">
      <alignment horizontal="right" vertical="center" shrinkToFit="1"/>
    </xf>
    <xf numFmtId="4" fontId="22" fillId="14" borderId="44" xfId="4" applyNumberFormat="1" applyFont="1" applyFill="1" applyBorder="1" applyAlignment="1" applyProtection="1">
      <alignment horizontal="right" vertical="center" shrinkToFit="1"/>
    </xf>
    <xf numFmtId="4" fontId="22" fillId="10" borderId="38" xfId="4" applyNumberFormat="1" applyFont="1" applyFill="1" applyBorder="1" applyAlignment="1" applyProtection="1">
      <alignment horizontal="right" vertical="center" shrinkToFit="1"/>
    </xf>
    <xf numFmtId="4" fontId="22" fillId="10" borderId="44" xfId="4" applyNumberFormat="1" applyFont="1" applyFill="1" applyBorder="1" applyAlignment="1" applyProtection="1">
      <alignment horizontal="right" vertical="center" shrinkToFit="1"/>
    </xf>
    <xf numFmtId="4" fontId="23" fillId="0" borderId="39" xfId="4" applyNumberFormat="1" applyFont="1" applyFill="1" applyBorder="1" applyAlignment="1" applyProtection="1">
      <alignment horizontal="right" vertical="center" shrinkToFit="1"/>
      <protection locked="0"/>
    </xf>
    <xf numFmtId="0" fontId="15" fillId="5" borderId="0" xfId="4" applyFill="1" applyAlignment="1" applyProtection="1">
      <alignment horizontal="center"/>
    </xf>
    <xf numFmtId="0" fontId="15" fillId="0" borderId="0" xfId="4" applyAlignment="1">
      <alignment horizontal="center"/>
    </xf>
    <xf numFmtId="0" fontId="15" fillId="0" borderId="0" xfId="4" applyFill="1" applyAlignment="1">
      <alignment horizontal="center"/>
    </xf>
    <xf numFmtId="0" fontId="15" fillId="0" borderId="0" xfId="4" applyFill="1" applyAlignment="1" applyProtection="1">
      <alignment horizontal="center"/>
    </xf>
    <xf numFmtId="0" fontId="15" fillId="0" borderId="0" xfId="4" applyAlignment="1" applyProtection="1">
      <alignment horizontal="center"/>
    </xf>
    <xf numFmtId="0" fontId="15" fillId="11" borderId="0" xfId="4" applyFill="1" applyAlignment="1" applyProtection="1">
      <alignment horizontal="center"/>
    </xf>
    <xf numFmtId="0" fontId="15" fillId="3" borderId="0" xfId="4" applyFill="1" applyAlignment="1" applyProtection="1">
      <alignment horizontal="center"/>
    </xf>
    <xf numFmtId="0" fontId="15" fillId="9" borderId="0" xfId="4" applyFill="1" applyAlignment="1" applyProtection="1">
      <alignment horizontal="center"/>
    </xf>
    <xf numFmtId="0" fontId="15" fillId="0" borderId="0" xfId="4" applyAlignment="1" applyProtection="1">
      <alignment horizontal="center"/>
      <protection locked="0"/>
    </xf>
    <xf numFmtId="0" fontId="15" fillId="11" borderId="0" xfId="4" applyFill="1" applyAlignment="1" applyProtection="1">
      <alignment wrapText="1"/>
    </xf>
    <xf numFmtId="14" fontId="19" fillId="2" borderId="1" xfId="5" applyNumberFormat="1" applyFont="1" applyFill="1" applyBorder="1" applyAlignment="1" applyProtection="1">
      <alignment horizontal="center" vertical="center"/>
    </xf>
    <xf numFmtId="0" fontId="19" fillId="0" borderId="0" xfId="5" applyFont="1" applyFill="1" applyBorder="1" applyAlignment="1" applyProtection="1">
      <alignment horizontal="center" vertical="center" wrapText="1"/>
      <protection locked="0"/>
    </xf>
    <xf numFmtId="4" fontId="30" fillId="5" borderId="44" xfId="4" applyNumberFormat="1" applyFont="1" applyFill="1" applyBorder="1" applyAlignment="1" applyProtection="1">
      <alignment horizontal="right" vertical="center" shrinkToFit="1"/>
    </xf>
    <xf numFmtId="0" fontId="37" fillId="5" borderId="0" xfId="4" applyFont="1" applyFill="1" applyAlignment="1" applyProtection="1">
      <alignment horizontal="center"/>
    </xf>
    <xf numFmtId="0" fontId="37" fillId="5" borderId="0" xfId="4" applyFont="1" applyFill="1" applyProtection="1"/>
    <xf numFmtId="0" fontId="38" fillId="5" borderId="0" xfId="4" applyFont="1" applyFill="1" applyAlignment="1" applyProtection="1">
      <alignment horizontal="left"/>
    </xf>
    <xf numFmtId="0" fontId="40" fillId="15" borderId="0" xfId="4" applyFont="1" applyFill="1" applyAlignment="1" applyProtection="1">
      <alignment horizontal="center"/>
    </xf>
    <xf numFmtId="4" fontId="23" fillId="3" borderId="38" xfId="4" applyNumberFormat="1" applyFont="1" applyFill="1" applyBorder="1" applyAlignment="1" applyProtection="1">
      <alignment horizontal="right" vertical="center" shrinkToFit="1"/>
      <protection locked="0"/>
    </xf>
    <xf numFmtId="0" fontId="41" fillId="0" borderId="0" xfId="4" applyFont="1" applyAlignment="1">
      <alignment horizontal="center"/>
    </xf>
    <xf numFmtId="0" fontId="42" fillId="15" borderId="0" xfId="4" applyFont="1" applyFill="1" applyAlignment="1" applyProtection="1">
      <alignment horizontal="center" vertical="center"/>
    </xf>
    <xf numFmtId="0" fontId="39" fillId="5" borderId="0" xfId="4" applyFont="1" applyFill="1" applyAlignment="1" applyProtection="1">
      <alignment horizontal="center"/>
    </xf>
    <xf numFmtId="0" fontId="38" fillId="0" borderId="0" xfId="4" applyFont="1" applyAlignment="1">
      <alignment horizontal="left"/>
    </xf>
    <xf numFmtId="49" fontId="24" fillId="5" borderId="43" xfId="0" applyNumberFormat="1" applyFont="1" applyFill="1" applyBorder="1" applyAlignment="1" applyProtection="1">
      <alignment horizontal="left" vertical="center"/>
    </xf>
    <xf numFmtId="49" fontId="23" fillId="0" borderId="55" xfId="6" applyNumberFormat="1" applyFont="1" applyFill="1" applyBorder="1" applyAlignment="1" applyProtection="1">
      <alignment horizontal="left" vertical="top" wrapText="1"/>
      <protection hidden="1"/>
    </xf>
    <xf numFmtId="49" fontId="23" fillId="0" borderId="56" xfId="0" applyNumberFormat="1" applyFont="1" applyFill="1" applyBorder="1" applyAlignment="1" applyProtection="1">
      <alignment horizontal="left" vertical="top" wrapText="1"/>
      <protection hidden="1"/>
    </xf>
    <xf numFmtId="49" fontId="22" fillId="3" borderId="55" xfId="6" applyNumberFormat="1" applyFont="1" applyFill="1" applyBorder="1" applyAlignment="1" applyProtection="1">
      <alignment horizontal="left" vertical="top" wrapText="1"/>
      <protection hidden="1"/>
    </xf>
    <xf numFmtId="49" fontId="22" fillId="3" borderId="56" xfId="0" applyNumberFormat="1" applyFont="1" applyFill="1" applyBorder="1" applyAlignment="1" applyProtection="1">
      <alignment horizontal="left" vertical="top" wrapText="1"/>
      <protection hidden="1"/>
    </xf>
    <xf numFmtId="0" fontId="5" fillId="0" borderId="0" xfId="0" applyNumberFormat="1" applyFont="1" applyFill="1" applyBorder="1" applyAlignment="1" applyProtection="1">
      <alignment horizontal="left"/>
    </xf>
    <xf numFmtId="0" fontId="16" fillId="0" borderId="0" xfId="0" applyNumberFormat="1" applyFont="1" applyFill="1" applyBorder="1" applyAlignment="1" applyProtection="1">
      <alignment horizontal="left"/>
    </xf>
    <xf numFmtId="0" fontId="6" fillId="0" borderId="5" xfId="0" applyFont="1" applyBorder="1" applyAlignment="1">
      <alignment horizontal="left" vertical="center" wrapText="1"/>
    </xf>
    <xf numFmtId="4" fontId="6" fillId="0" borderId="0" xfId="0" applyNumberFormat="1" applyFont="1" applyBorder="1" applyAlignment="1">
      <alignment horizontal="left" vertical="center" wrapText="1"/>
    </xf>
    <xf numFmtId="4" fontId="5" fillId="0" borderId="0" xfId="0" applyNumberFormat="1" applyFont="1" applyFill="1" applyBorder="1" applyAlignment="1" applyProtection="1">
      <alignment horizontal="left"/>
    </xf>
    <xf numFmtId="3" fontId="5" fillId="0" borderId="0" xfId="0" applyNumberFormat="1" applyFont="1" applyFill="1" applyBorder="1" applyAlignment="1" applyProtection="1">
      <alignment horizontal="left"/>
    </xf>
    <xf numFmtId="0" fontId="9" fillId="0" borderId="0" xfId="0" applyNumberFormat="1" applyFont="1" applyFill="1" applyBorder="1" applyAlignment="1" applyProtection="1">
      <alignment horizontal="left"/>
    </xf>
    <xf numFmtId="4" fontId="23" fillId="0" borderId="47" xfId="4" applyNumberFormat="1" applyFont="1" applyFill="1" applyBorder="1" applyAlignment="1" applyProtection="1">
      <alignment horizontal="right" vertical="center" shrinkToFit="1"/>
    </xf>
    <xf numFmtId="0" fontId="13" fillId="0" borderId="3" xfId="0" applyNumberFormat="1" applyFont="1" applyFill="1" applyBorder="1" applyAlignment="1" applyProtection="1">
      <alignment horizontal="left" wrapText="1"/>
    </xf>
    <xf numFmtId="0" fontId="12" fillId="0" borderId="2" xfId="0" applyNumberFormat="1" applyFont="1" applyFill="1" applyBorder="1" applyAlignment="1" applyProtection="1">
      <alignment wrapText="1"/>
    </xf>
    <xf numFmtId="0" fontId="13" fillId="2" borderId="3" xfId="0" quotePrefix="1" applyNumberFormat="1" applyFont="1" applyFill="1" applyBorder="1" applyAlignment="1" applyProtection="1">
      <alignment horizontal="left" wrapText="1"/>
    </xf>
    <xf numFmtId="0" fontId="12" fillId="2" borderId="2" xfId="0" applyNumberFormat="1" applyFont="1" applyFill="1" applyBorder="1" applyAlignment="1" applyProtection="1">
      <alignment wrapText="1"/>
    </xf>
    <xf numFmtId="0" fontId="1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xf numFmtId="0" fontId="13" fillId="0" borderId="3" xfId="0" quotePrefix="1" applyNumberFormat="1" applyFont="1" applyFill="1" applyBorder="1" applyAlignment="1" applyProtection="1">
      <alignment horizontal="left" wrapText="1"/>
    </xf>
    <xf numFmtId="0" fontId="8"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11" fillId="3" borderId="3" xfId="0" applyNumberFormat="1" applyFont="1" applyFill="1" applyBorder="1" applyAlignment="1" applyProtection="1">
      <alignment horizontal="left" wrapText="1"/>
    </xf>
    <xf numFmtId="0" fontId="11" fillId="3" borderId="2" xfId="0" applyNumberFormat="1" applyFont="1" applyFill="1" applyBorder="1" applyAlignment="1" applyProtection="1">
      <alignment horizontal="left" wrapText="1"/>
    </xf>
    <xf numFmtId="0" fontId="11" fillId="3" borderId="4" xfId="0" applyNumberFormat="1" applyFont="1" applyFill="1" applyBorder="1" applyAlignment="1" applyProtection="1">
      <alignment horizontal="left" wrapText="1"/>
    </xf>
    <xf numFmtId="0" fontId="11" fillId="2" borderId="3" xfId="0" applyNumberFormat="1" applyFont="1" applyFill="1" applyBorder="1" applyAlignment="1" applyProtection="1">
      <alignment horizontal="left" wrapText="1"/>
    </xf>
    <xf numFmtId="0" fontId="11" fillId="2" borderId="2" xfId="0" applyNumberFormat="1" applyFont="1" applyFill="1" applyBorder="1" applyAlignment="1" applyProtection="1">
      <alignment horizontal="left" wrapText="1"/>
    </xf>
    <xf numFmtId="0" fontId="11" fillId="2" borderId="4" xfId="0" applyNumberFormat="1" applyFont="1" applyFill="1" applyBorder="1" applyAlignment="1" applyProtection="1">
      <alignment horizontal="left" wrapText="1"/>
    </xf>
    <xf numFmtId="0" fontId="15" fillId="0" borderId="2" xfId="0" applyNumberFormat="1" applyFont="1" applyFill="1" applyBorder="1" applyAlignment="1" applyProtection="1">
      <alignment wrapText="1"/>
    </xf>
    <xf numFmtId="0" fontId="13" fillId="0" borderId="3" xfId="0" quotePrefix="1" applyFont="1" applyBorder="1" applyAlignment="1">
      <alignment horizontal="left"/>
    </xf>
    <xf numFmtId="0" fontId="15" fillId="0" borderId="2" xfId="0" applyNumberFormat="1" applyFont="1" applyFill="1" applyBorder="1" applyAlignment="1" applyProtection="1"/>
    <xf numFmtId="0" fontId="10" fillId="0" borderId="0" xfId="0" applyNumberFormat="1" applyFont="1" applyFill="1" applyBorder="1" applyAlignment="1" applyProtection="1">
      <alignment horizontal="center" vertical="center" wrapText="1"/>
    </xf>
    <xf numFmtId="0" fontId="13" fillId="0" borderId="3" xfId="0" quotePrefix="1" applyFont="1" applyFill="1" applyBorder="1" applyAlignment="1">
      <alignment horizontal="left"/>
    </xf>
    <xf numFmtId="0" fontId="17" fillId="0" borderId="0" xfId="0" applyNumberFormat="1" applyFont="1" applyFill="1" applyBorder="1" applyAlignment="1" applyProtection="1">
      <alignment horizontal="left"/>
    </xf>
    <xf numFmtId="0" fontId="5" fillId="0" borderId="0" xfId="0" applyNumberFormat="1" applyFont="1" applyFill="1" applyBorder="1" applyAlignment="1" applyProtection="1">
      <alignment vertical="center" wrapText="1"/>
    </xf>
    <xf numFmtId="0" fontId="13" fillId="2" borderId="3" xfId="0" applyNumberFormat="1" applyFont="1" applyFill="1" applyBorder="1" applyAlignment="1" applyProtection="1">
      <alignment horizontal="left" wrapText="1"/>
    </xf>
    <xf numFmtId="0" fontId="15" fillId="2" borderId="2" xfId="0" applyNumberFormat="1" applyFont="1" applyFill="1" applyBorder="1" applyAlignment="1" applyProtection="1"/>
    <xf numFmtId="49" fontId="24" fillId="3" borderId="30" xfId="6" applyNumberFormat="1" applyFont="1" applyFill="1" applyBorder="1" applyAlignment="1" applyProtection="1">
      <alignment horizontal="left" vertical="center" wrapText="1"/>
    </xf>
    <xf numFmtId="0" fontId="19" fillId="2" borderId="28" xfId="4" applyFont="1" applyFill="1" applyBorder="1" applyAlignment="1" applyProtection="1">
      <alignment horizontal="center" vertical="center" wrapText="1"/>
    </xf>
    <xf numFmtId="0" fontId="19" fillId="2" borderId="26" xfId="4" applyFont="1" applyFill="1" applyBorder="1" applyAlignment="1" applyProtection="1">
      <alignment horizontal="center" vertical="center" wrapText="1"/>
    </xf>
    <xf numFmtId="0" fontId="19" fillId="2" borderId="29" xfId="4" applyFont="1" applyFill="1" applyBorder="1" applyAlignment="1" applyProtection="1">
      <alignment horizontal="center" vertical="center" wrapText="1"/>
    </xf>
    <xf numFmtId="0" fontId="19" fillId="2" borderId="27" xfId="4" applyFont="1" applyFill="1" applyBorder="1" applyAlignment="1" applyProtection="1">
      <alignment horizontal="center" vertical="center" wrapText="1"/>
    </xf>
    <xf numFmtId="0" fontId="19" fillId="2" borderId="26"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9" fillId="2" borderId="27" xfId="0" applyFont="1" applyFill="1" applyBorder="1" applyAlignment="1" applyProtection="1">
      <alignment horizontal="center" vertical="center" wrapText="1"/>
    </xf>
    <xf numFmtId="0" fontId="19" fillId="2" borderId="2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wrapText="1"/>
    </xf>
    <xf numFmtId="0" fontId="19" fillId="2" borderId="20" xfId="5" applyFont="1" applyFill="1" applyBorder="1" applyAlignment="1" applyProtection="1">
      <alignment horizontal="center" vertical="center"/>
    </xf>
    <xf numFmtId="0" fontId="19" fillId="2" borderId="21" xfId="5" applyFont="1" applyFill="1" applyBorder="1" applyAlignment="1" applyProtection="1">
      <alignment horizontal="center" vertical="center"/>
    </xf>
    <xf numFmtId="49" fontId="22" fillId="3" borderId="35" xfId="6" applyNumberFormat="1" applyFont="1" applyFill="1" applyBorder="1" applyAlignment="1" applyProtection="1">
      <alignment horizontal="left" vertical="center" wrapText="1"/>
    </xf>
    <xf numFmtId="49" fontId="22" fillId="3" borderId="36" xfId="6" applyNumberFormat="1" applyFont="1" applyFill="1" applyBorder="1" applyAlignment="1" applyProtection="1">
      <alignment horizontal="left" vertical="center" wrapText="1"/>
    </xf>
    <xf numFmtId="49" fontId="22" fillId="3" borderId="34" xfId="6" applyNumberFormat="1" applyFont="1" applyFill="1" applyBorder="1" applyAlignment="1" applyProtection="1">
      <alignment horizontal="left" vertical="center" wrapText="1"/>
    </xf>
    <xf numFmtId="49" fontId="22" fillId="8" borderId="32" xfId="6" applyNumberFormat="1" applyFont="1" applyFill="1" applyBorder="1" applyAlignment="1" applyProtection="1">
      <alignment horizontal="left" vertical="center" wrapText="1"/>
    </xf>
    <xf numFmtId="49" fontId="22" fillId="3" borderId="33" xfId="6" applyNumberFormat="1" applyFont="1" applyFill="1" applyBorder="1" applyAlignment="1" applyProtection="1">
      <alignment horizontal="left" vertical="center" wrapText="1"/>
    </xf>
    <xf numFmtId="49" fontId="13" fillId="2" borderId="49" xfId="0" applyNumberFormat="1" applyFont="1" applyFill="1" applyBorder="1" applyAlignment="1" applyProtection="1">
      <alignment vertical="center" wrapText="1"/>
    </xf>
    <xf numFmtId="0" fontId="23" fillId="2" borderId="48" xfId="0" applyFont="1" applyFill="1" applyBorder="1" applyAlignment="1" applyProtection="1">
      <alignment vertical="center"/>
    </xf>
    <xf numFmtId="49" fontId="24" fillId="5" borderId="43" xfId="0" applyNumberFormat="1" applyFont="1" applyFill="1" applyBorder="1" applyAlignment="1" applyProtection="1">
      <alignment horizontal="left" vertical="center" wrapText="1"/>
    </xf>
    <xf numFmtId="49" fontId="24" fillId="5" borderId="44" xfId="0" applyNumberFormat="1" applyFont="1" applyFill="1" applyBorder="1" applyAlignment="1" applyProtection="1">
      <alignment horizontal="left" vertical="center" wrapText="1"/>
    </xf>
    <xf numFmtId="49" fontId="19" fillId="5" borderId="43" xfId="0" applyNumberFormat="1" applyFont="1" applyFill="1" applyBorder="1" applyAlignment="1" applyProtection="1">
      <alignment horizontal="left" vertical="center" wrapText="1"/>
    </xf>
    <xf numFmtId="49" fontId="19" fillId="5" borderId="44" xfId="0" applyNumberFormat="1" applyFont="1" applyFill="1" applyBorder="1" applyAlignment="1" applyProtection="1">
      <alignment horizontal="left" vertical="center" wrapText="1"/>
    </xf>
    <xf numFmtId="0" fontId="30" fillId="5" borderId="44" xfId="0" applyFont="1" applyFill="1" applyBorder="1" applyAlignment="1" applyProtection="1">
      <alignment vertical="center"/>
    </xf>
    <xf numFmtId="0" fontId="19" fillId="2" borderId="40" xfId="4" applyFont="1" applyFill="1" applyBorder="1" applyAlignment="1" applyProtection="1">
      <alignment horizontal="center" vertical="center" wrapText="1"/>
    </xf>
    <xf numFmtId="0" fontId="19" fillId="2" borderId="41" xfId="4" applyFont="1" applyFill="1" applyBorder="1" applyAlignment="1" applyProtection="1">
      <alignment horizontal="center" vertical="center" wrapText="1"/>
    </xf>
    <xf numFmtId="49" fontId="23" fillId="9" borderId="50" xfId="6" applyNumberFormat="1" applyFont="1" applyFill="1" applyBorder="1" applyAlignment="1" applyProtection="1">
      <alignment horizontal="left" vertical="center" wrapText="1"/>
    </xf>
    <xf numFmtId="49" fontId="23" fillId="9" borderId="51" xfId="6" applyNumberFormat="1" applyFont="1" applyFill="1" applyBorder="1" applyAlignment="1" applyProtection="1">
      <alignment horizontal="left" vertical="center" wrapText="1"/>
    </xf>
    <xf numFmtId="49" fontId="30" fillId="5" borderId="44" xfId="0" applyNumberFormat="1" applyFont="1" applyFill="1" applyBorder="1" applyAlignment="1" applyProtection="1">
      <alignment horizontal="left" vertical="center" wrapText="1"/>
    </xf>
    <xf numFmtId="49" fontId="19" fillId="5" borderId="53" xfId="0" applyNumberFormat="1" applyFont="1" applyFill="1" applyBorder="1" applyAlignment="1" applyProtection="1">
      <alignment horizontal="left" wrapText="1"/>
    </xf>
    <xf numFmtId="0" fontId="15" fillId="5" borderId="44" xfId="0" applyFont="1" applyFill="1" applyBorder="1" applyAlignment="1" applyProtection="1">
      <alignment wrapText="1"/>
    </xf>
    <xf numFmtId="0" fontId="30" fillId="5" borderId="44" xfId="0" applyFont="1" applyFill="1" applyBorder="1" applyAlignment="1" applyProtection="1">
      <alignment vertical="center" wrapText="1"/>
    </xf>
    <xf numFmtId="0" fontId="24" fillId="5" borderId="0" xfId="4" applyFont="1" applyFill="1" applyAlignment="1" applyProtection="1">
      <alignment horizontal="center" vertical="top" wrapText="1"/>
    </xf>
    <xf numFmtId="0" fontId="24" fillId="15" borderId="0" xfId="4" applyFont="1" applyFill="1" applyAlignment="1" applyProtection="1">
      <alignment horizontal="center" vertical="top" wrapText="1"/>
    </xf>
    <xf numFmtId="0" fontId="24" fillId="15" borderId="0" xfId="4" applyFont="1" applyFill="1" applyBorder="1" applyAlignment="1" applyProtection="1">
      <alignment horizontal="center" vertical="top" wrapText="1"/>
    </xf>
    <xf numFmtId="0" fontId="43" fillId="0" borderId="54" xfId="4" applyFont="1" applyBorder="1" applyAlignment="1">
      <alignment horizontal="center" wrapText="1"/>
    </xf>
    <xf numFmtId="0" fontId="14" fillId="0" borderId="54" xfId="4" applyFont="1" applyBorder="1" applyAlignment="1">
      <alignment horizontal="center" wrapText="1"/>
    </xf>
    <xf numFmtId="0" fontId="25" fillId="0" borderId="9" xfId="0" applyNumberFormat="1" applyFont="1" applyFill="1" applyBorder="1" applyAlignment="1" applyProtection="1">
      <alignment vertical="top" wrapText="1"/>
    </xf>
    <xf numFmtId="0" fontId="25" fillId="0" borderId="11" xfId="0" applyNumberFormat="1" applyFont="1" applyFill="1" applyBorder="1" applyAlignment="1" applyProtection="1">
      <alignment vertical="top" wrapText="1"/>
    </xf>
    <xf numFmtId="0" fontId="27" fillId="0" borderId="10" xfId="0" applyFont="1" applyBorder="1" applyAlignment="1">
      <alignment vertical="top" wrapText="1"/>
    </xf>
    <xf numFmtId="0" fontId="27" fillId="0" borderId="12" xfId="0" applyFont="1" applyBorder="1" applyAlignment="1">
      <alignment vertical="top" wrapText="1"/>
    </xf>
    <xf numFmtId="0" fontId="25" fillId="0" borderId="13" xfId="0" applyNumberFormat="1" applyFont="1" applyFill="1" applyBorder="1" applyAlignment="1" applyProtection="1">
      <alignment vertical="top" wrapText="1"/>
    </xf>
    <xf numFmtId="0" fontId="25" fillId="0" borderId="15" xfId="0" applyNumberFormat="1" applyFont="1" applyFill="1" applyBorder="1" applyAlignment="1" applyProtection="1">
      <alignment vertical="top" wrapText="1"/>
    </xf>
    <xf numFmtId="0" fontId="27" fillId="0" borderId="14" xfId="0" applyFont="1" applyBorder="1" applyAlignment="1">
      <alignment vertical="top" wrapText="1"/>
    </xf>
    <xf numFmtId="0" fontId="27" fillId="0" borderId="16" xfId="0" applyFont="1" applyBorder="1" applyAlignment="1">
      <alignment vertical="top" wrapText="1"/>
    </xf>
    <xf numFmtId="0" fontId="25" fillId="0" borderId="17" xfId="0" applyNumberFormat="1" applyFont="1" applyFill="1" applyBorder="1" applyAlignment="1" applyProtection="1">
      <alignment vertical="top" wrapText="1"/>
    </xf>
    <xf numFmtId="0" fontId="27" fillId="0" borderId="18" xfId="0" applyFont="1" applyBorder="1" applyAlignment="1">
      <alignment vertical="top" wrapText="1"/>
    </xf>
  </cellXfs>
  <cellStyles count="20">
    <cellStyle name="Comma 2" xfId="9"/>
    <cellStyle name="Normal 2" xfId="1"/>
    <cellStyle name="Normal 2 2" xfId="10"/>
    <cellStyle name="Normal 2 3" xfId="15"/>
    <cellStyle name="Normal 2_Copy of Xl0000049" xfId="11"/>
    <cellStyle name="Normal 3" xfId="7"/>
    <cellStyle name="Normal 3 2" xfId="14"/>
    <cellStyle name="Normal 4" xfId="2"/>
    <cellStyle name="Normal 5" xfId="4"/>
    <cellStyle name="Normal 6" xfId="12"/>
    <cellStyle name="Normal_Podaci" xfId="6"/>
    <cellStyle name="Normalno" xfId="0" builtinId="0"/>
    <cellStyle name="Normalno 2" xfId="3"/>
    <cellStyle name="Normalno 2 2" xfId="5"/>
    <cellStyle name="Normalno 3 2" xfId="16"/>
    <cellStyle name="Normalno 4 2" xfId="17"/>
    <cellStyle name="Normalno 4 2 2 2 3" xfId="18"/>
    <cellStyle name="Normalno 8" xfId="19"/>
    <cellStyle name="Obično_GFI-POD ver. 1.0.5" xfId="13"/>
    <cellStyle name="Obično_List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45"/>
  <sheetViews>
    <sheetView tabSelected="1" view="pageBreakPreview" zoomScale="80" zoomScaleNormal="100" zoomScaleSheetLayoutView="80" workbookViewId="0">
      <selection activeCell="F8" sqref="F8"/>
    </sheetView>
  </sheetViews>
  <sheetFormatPr defaultColWidth="11.42578125" defaultRowHeight="12.75" x14ac:dyDescent="0.2"/>
  <cols>
    <col min="1" max="2" width="4.28515625" style="60" customWidth="1"/>
    <col min="3" max="3" width="5.5703125" style="60" customWidth="1"/>
    <col min="4" max="4" width="5.28515625" style="1" customWidth="1"/>
    <col min="5" max="5" width="44.7109375" style="60" customWidth="1"/>
    <col min="6" max="6" width="15.85546875" style="60" bestFit="1" customWidth="1"/>
    <col min="7" max="7" width="17.28515625" style="60" customWidth="1"/>
    <col min="8" max="8" width="16.7109375" style="60" customWidth="1"/>
    <col min="9" max="9" width="11.42578125" style="227"/>
    <col min="10" max="10" width="16.28515625" style="60" bestFit="1" customWidth="1"/>
    <col min="11" max="11" width="21.7109375" style="60" bestFit="1" customWidth="1"/>
    <col min="12" max="16384" width="11.42578125" style="60"/>
  </cols>
  <sheetData>
    <row r="2" spans="1:10" ht="15" x14ac:dyDescent="0.25">
      <c r="A2" s="256"/>
      <c r="B2" s="256"/>
      <c r="C2" s="256"/>
      <c r="D2" s="256"/>
      <c r="E2" s="256"/>
      <c r="F2" s="256"/>
      <c r="G2" s="256"/>
      <c r="H2" s="256"/>
    </row>
    <row r="3" spans="1:10" ht="48" customHeight="1" x14ac:dyDescent="0.2">
      <c r="A3" s="254" t="s">
        <v>317</v>
      </c>
      <c r="B3" s="254"/>
      <c r="C3" s="254"/>
      <c r="D3" s="254"/>
      <c r="E3" s="254"/>
      <c r="F3" s="254"/>
      <c r="G3" s="254"/>
      <c r="H3" s="254"/>
    </row>
    <row r="4" spans="1:10" s="22" customFormat="1" ht="26.25" customHeight="1" x14ac:dyDescent="0.2">
      <c r="A4" s="254" t="s">
        <v>12</v>
      </c>
      <c r="B4" s="254"/>
      <c r="C4" s="254"/>
      <c r="D4" s="254"/>
      <c r="E4" s="254"/>
      <c r="F4" s="254"/>
      <c r="G4" s="257"/>
      <c r="H4" s="257"/>
      <c r="I4" s="228"/>
    </row>
    <row r="5" spans="1:10" ht="15.75" customHeight="1" x14ac:dyDescent="0.25">
      <c r="A5" s="21"/>
      <c r="B5" s="7"/>
      <c r="C5" s="7"/>
      <c r="D5" s="7"/>
      <c r="E5" s="7"/>
    </row>
    <row r="6" spans="1:10" ht="27.75" customHeight="1" x14ac:dyDescent="0.25">
      <c r="A6" s="18"/>
      <c r="B6" s="17"/>
      <c r="C6" s="17"/>
      <c r="D6" s="16"/>
      <c r="E6" s="15"/>
      <c r="F6" s="14" t="s">
        <v>320</v>
      </c>
      <c r="G6" s="14" t="s">
        <v>321</v>
      </c>
      <c r="H6" s="13" t="s">
        <v>322</v>
      </c>
      <c r="I6" s="229"/>
    </row>
    <row r="7" spans="1:10" s="172" customFormat="1" ht="27.75" customHeight="1" x14ac:dyDescent="0.25">
      <c r="A7" s="258" t="s">
        <v>11</v>
      </c>
      <c r="B7" s="238"/>
      <c r="C7" s="238"/>
      <c r="D7" s="238"/>
      <c r="E7" s="259"/>
      <c r="F7" s="12">
        <f>+F8+F9</f>
        <v>10125000</v>
      </c>
      <c r="G7" s="12">
        <f>G8+G9</f>
        <v>10191000</v>
      </c>
      <c r="H7" s="12">
        <f>+H8+H9</f>
        <v>10258000</v>
      </c>
      <c r="I7" s="230">
        <f>PRIHODI!C134</f>
        <v>10125000</v>
      </c>
    </row>
    <row r="8" spans="1:10" ht="22.5" customHeight="1" x14ac:dyDescent="0.25">
      <c r="A8" s="235" t="s">
        <v>10</v>
      </c>
      <c r="B8" s="236"/>
      <c r="C8" s="236"/>
      <c r="D8" s="236"/>
      <c r="E8" s="253"/>
      <c r="F8" s="158">
        <v>10125000</v>
      </c>
      <c r="G8" s="158">
        <v>10191000</v>
      </c>
      <c r="H8" s="158">
        <v>10258000</v>
      </c>
      <c r="J8" s="2"/>
    </row>
    <row r="9" spans="1:10" ht="22.15" customHeight="1" x14ac:dyDescent="0.25">
      <c r="A9" s="255" t="s">
        <v>9</v>
      </c>
      <c r="B9" s="253"/>
      <c r="C9" s="253"/>
      <c r="D9" s="253"/>
      <c r="E9" s="253"/>
      <c r="F9" s="158"/>
      <c r="G9" s="158"/>
      <c r="H9" s="158"/>
      <c r="J9" s="2"/>
    </row>
    <row r="10" spans="1:10" s="172" customFormat="1" ht="22.5" customHeight="1" x14ac:dyDescent="0.25">
      <c r="A10" s="20" t="s">
        <v>8</v>
      </c>
      <c r="B10" s="173"/>
      <c r="C10" s="173"/>
      <c r="D10" s="173"/>
      <c r="E10" s="173"/>
      <c r="F10" s="12">
        <f>+F11+F12</f>
        <v>10125000</v>
      </c>
      <c r="G10" s="12">
        <f>+G11+G12</f>
        <v>10191000</v>
      </c>
      <c r="H10" s="12">
        <f>+H11+H12</f>
        <v>10258000</v>
      </c>
      <c r="I10" s="231">
        <f>RASHODI!D198</f>
        <v>10125000</v>
      </c>
      <c r="J10" s="2"/>
    </row>
    <row r="11" spans="1:10" ht="22.5" customHeight="1" x14ac:dyDescent="0.25">
      <c r="A11" s="242" t="s">
        <v>7</v>
      </c>
      <c r="B11" s="236"/>
      <c r="C11" s="236"/>
      <c r="D11" s="236"/>
      <c r="E11" s="251"/>
      <c r="F11" s="158">
        <v>10125000</v>
      </c>
      <c r="G11" s="158">
        <v>10191000</v>
      </c>
      <c r="H11" s="159">
        <v>10258000</v>
      </c>
      <c r="I11" s="232"/>
      <c r="J11" s="2"/>
    </row>
    <row r="12" spans="1:10" ht="22.5" customHeight="1" x14ac:dyDescent="0.25">
      <c r="A12" s="252" t="s">
        <v>6</v>
      </c>
      <c r="B12" s="253"/>
      <c r="C12" s="253"/>
      <c r="D12" s="253"/>
      <c r="E12" s="253"/>
      <c r="F12" s="160"/>
      <c r="G12" s="160"/>
      <c r="H12" s="159"/>
      <c r="I12" s="232"/>
      <c r="J12" s="2"/>
    </row>
    <row r="13" spans="1:10" s="172" customFormat="1" ht="22.5" customHeight="1" x14ac:dyDescent="0.25">
      <c r="A13" s="237" t="s">
        <v>286</v>
      </c>
      <c r="B13" s="238"/>
      <c r="C13" s="238"/>
      <c r="D13" s="238"/>
      <c r="E13" s="238"/>
      <c r="F13" s="19">
        <f>+F7-F10</f>
        <v>0</v>
      </c>
      <c r="G13" s="19">
        <f t="shared" ref="G13:H13" si="0">+G7-G10</f>
        <v>0</v>
      </c>
      <c r="H13" s="19">
        <f t="shared" si="0"/>
        <v>0</v>
      </c>
      <c r="I13" s="227"/>
      <c r="J13" s="2"/>
    </row>
    <row r="14" spans="1:10" ht="25.5" customHeight="1" x14ac:dyDescent="0.2">
      <c r="A14" s="254"/>
      <c r="B14" s="240"/>
      <c r="C14" s="240"/>
      <c r="D14" s="240"/>
      <c r="E14" s="240"/>
      <c r="F14" s="241"/>
      <c r="G14" s="241"/>
      <c r="H14" s="241"/>
    </row>
    <row r="15" spans="1:10" ht="27.75" customHeight="1" x14ac:dyDescent="0.25">
      <c r="A15" s="18"/>
      <c r="B15" s="17"/>
      <c r="C15" s="17"/>
      <c r="D15" s="16"/>
      <c r="E15" s="15"/>
      <c r="F15" s="14" t="s">
        <v>320</v>
      </c>
      <c r="G15" s="14" t="s">
        <v>321</v>
      </c>
      <c r="H15" s="13" t="s">
        <v>322</v>
      </c>
      <c r="J15" s="2"/>
    </row>
    <row r="16" spans="1:10" ht="30.75" customHeight="1" x14ac:dyDescent="0.25">
      <c r="A16" s="245" t="s">
        <v>287</v>
      </c>
      <c r="B16" s="246"/>
      <c r="C16" s="246"/>
      <c r="D16" s="246"/>
      <c r="E16" s="247"/>
      <c r="F16" s="161"/>
      <c r="G16" s="161"/>
      <c r="H16" s="162"/>
      <c r="J16" s="2"/>
    </row>
    <row r="17" spans="1:11" ht="34.5" customHeight="1" x14ac:dyDescent="0.25">
      <c r="A17" s="248" t="s">
        <v>5</v>
      </c>
      <c r="B17" s="249"/>
      <c r="C17" s="249"/>
      <c r="D17" s="249"/>
      <c r="E17" s="250"/>
      <c r="F17" s="163"/>
      <c r="G17" s="163"/>
      <c r="H17" s="164"/>
      <c r="I17" s="231">
        <f>PRIHODI!C135</f>
        <v>0</v>
      </c>
      <c r="J17" s="2"/>
    </row>
    <row r="18" spans="1:11" s="6" customFormat="1" ht="25.5" customHeight="1" x14ac:dyDescent="0.25">
      <c r="A18" s="239"/>
      <c r="B18" s="240"/>
      <c r="C18" s="240"/>
      <c r="D18" s="240"/>
      <c r="E18" s="240"/>
      <c r="F18" s="241"/>
      <c r="G18" s="241"/>
      <c r="H18" s="241"/>
      <c r="I18" s="233"/>
      <c r="J18" s="10"/>
    </row>
    <row r="19" spans="1:11" s="6" customFormat="1" ht="27.75" customHeight="1" x14ac:dyDescent="0.25">
      <c r="A19" s="18"/>
      <c r="B19" s="17"/>
      <c r="C19" s="17"/>
      <c r="D19" s="16"/>
      <c r="E19" s="15"/>
      <c r="F19" s="14" t="s">
        <v>320</v>
      </c>
      <c r="G19" s="14" t="s">
        <v>321</v>
      </c>
      <c r="H19" s="13" t="s">
        <v>322</v>
      </c>
      <c r="I19" s="233"/>
      <c r="J19" s="10"/>
      <c r="K19" s="10"/>
    </row>
    <row r="20" spans="1:11" s="6" customFormat="1" ht="22.5" customHeight="1" x14ac:dyDescent="0.25">
      <c r="A20" s="235" t="s">
        <v>4</v>
      </c>
      <c r="B20" s="236"/>
      <c r="C20" s="236"/>
      <c r="D20" s="236"/>
      <c r="E20" s="236"/>
      <c r="F20" s="160"/>
      <c r="G20" s="160"/>
      <c r="H20" s="160"/>
      <c r="I20" s="233"/>
      <c r="J20" s="10"/>
    </row>
    <row r="21" spans="1:11" s="6" customFormat="1" ht="33.75" customHeight="1" x14ac:dyDescent="0.25">
      <c r="A21" s="235" t="s">
        <v>3</v>
      </c>
      <c r="B21" s="236"/>
      <c r="C21" s="236"/>
      <c r="D21" s="236"/>
      <c r="E21" s="236"/>
      <c r="F21" s="160"/>
      <c r="G21" s="160"/>
      <c r="H21" s="160"/>
      <c r="I21" s="233"/>
    </row>
    <row r="22" spans="1:11" s="6" customFormat="1" ht="22.5" customHeight="1" x14ac:dyDescent="0.25">
      <c r="A22" s="237" t="s">
        <v>2</v>
      </c>
      <c r="B22" s="238"/>
      <c r="C22" s="238"/>
      <c r="D22" s="238"/>
      <c r="E22" s="238"/>
      <c r="F22" s="12">
        <f>F20-F21</f>
        <v>0</v>
      </c>
      <c r="G22" s="12">
        <f>G20-G21</f>
        <v>0</v>
      </c>
      <c r="H22" s="12">
        <f>H20-H21</f>
        <v>0</v>
      </c>
      <c r="I22" s="233"/>
      <c r="J22" s="11"/>
      <c r="K22" s="10"/>
    </row>
    <row r="23" spans="1:11" s="6" customFormat="1" ht="25.5" customHeight="1" x14ac:dyDescent="0.25">
      <c r="A23" s="239"/>
      <c r="B23" s="240"/>
      <c r="C23" s="240"/>
      <c r="D23" s="240"/>
      <c r="E23" s="240"/>
      <c r="F23" s="241"/>
      <c r="G23" s="241"/>
      <c r="H23" s="241"/>
      <c r="I23" s="233"/>
    </row>
    <row r="24" spans="1:11" s="6" customFormat="1" ht="22.5" customHeight="1" x14ac:dyDescent="0.25">
      <c r="A24" s="242" t="s">
        <v>1</v>
      </c>
      <c r="B24" s="236"/>
      <c r="C24" s="236"/>
      <c r="D24" s="236"/>
      <c r="E24" s="236"/>
      <c r="F24" s="9">
        <f>IF((F13+F17+F22)&lt;&gt;0,"NESLAGANJE ZBROJA",(F13+F17+F22))</f>
        <v>0</v>
      </c>
      <c r="G24" s="9">
        <f>IF((G13+G17+G22)&lt;&gt;0,"NESLAGANJE ZBROJA",(G13+G17+G22))</f>
        <v>0</v>
      </c>
      <c r="H24" s="9">
        <f>IF((H13+H17+H22)&lt;&gt;0,"NESLAGANJE ZBROJA",(H13+H17+H22))</f>
        <v>0</v>
      </c>
      <c r="I24" s="233"/>
    </row>
    <row r="25" spans="1:11" s="6" customFormat="1" ht="18" customHeight="1" x14ac:dyDescent="0.25">
      <c r="A25" s="8"/>
      <c r="B25" s="7"/>
      <c r="C25" s="7"/>
      <c r="D25" s="7"/>
      <c r="E25" s="7"/>
      <c r="I25" s="233"/>
    </row>
    <row r="26" spans="1:11" ht="42" customHeight="1" x14ac:dyDescent="0.25">
      <c r="A26" s="243" t="s">
        <v>0</v>
      </c>
      <c r="B26" s="244"/>
      <c r="C26" s="244"/>
      <c r="D26" s="244"/>
      <c r="E26" s="244"/>
      <c r="F26" s="244"/>
      <c r="G26" s="244"/>
      <c r="H26" s="244"/>
    </row>
    <row r="27" spans="1:11" x14ac:dyDescent="0.2">
      <c r="E27" s="5"/>
    </row>
    <row r="31" spans="1:11" x14ac:dyDescent="0.2">
      <c r="F31" s="2"/>
      <c r="G31" s="2"/>
      <c r="H31" s="2"/>
    </row>
    <row r="32" spans="1:11" x14ac:dyDescent="0.2">
      <c r="F32" s="2"/>
      <c r="G32" s="2"/>
      <c r="H32" s="2"/>
    </row>
    <row r="33" spans="5:8" x14ac:dyDescent="0.2">
      <c r="E33" s="3"/>
      <c r="F33" s="4"/>
      <c r="G33" s="4"/>
      <c r="H33" s="4"/>
    </row>
    <row r="34" spans="5:8" x14ac:dyDescent="0.2">
      <c r="E34" s="3"/>
      <c r="F34" s="2"/>
      <c r="G34" s="2"/>
      <c r="H34" s="2"/>
    </row>
    <row r="35" spans="5:8" x14ac:dyDescent="0.2">
      <c r="E35" s="3"/>
      <c r="F35" s="2"/>
      <c r="G35" s="2"/>
      <c r="H35" s="2"/>
    </row>
    <row r="36" spans="5:8" x14ac:dyDescent="0.2">
      <c r="E36" s="3"/>
      <c r="F36" s="2"/>
      <c r="G36" s="2"/>
      <c r="H36" s="2"/>
    </row>
    <row r="37" spans="5:8" x14ac:dyDescent="0.2">
      <c r="E37" s="3"/>
      <c r="F37" s="2"/>
      <c r="G37" s="2"/>
      <c r="H37" s="2"/>
    </row>
    <row r="38" spans="5:8" x14ac:dyDescent="0.2">
      <c r="E38" s="3"/>
    </row>
    <row r="43" spans="5:8" x14ac:dyDescent="0.2">
      <c r="F43" s="2"/>
    </row>
    <row r="44" spans="5:8" x14ac:dyDescent="0.2">
      <c r="F44" s="2"/>
    </row>
    <row r="45" spans="5:8" x14ac:dyDescent="0.2">
      <c r="F45" s="2"/>
    </row>
  </sheetData>
  <sheetProtection algorithmName="SHA-512" hashValue="3LDk1SM4oHpJgJVqYtwknQbunsFT6DmuBwzd+WDaK1EKzOuzLr5IKmuiCEIjrd2tJATHAI5PDb9MG6XSRSLQ2Q==" saltValue="zMHq2dghEcyi/+e9Giro5A==" spinCount="100000" sheet="1" objects="1" scenarios="1"/>
  <mergeCells count="19">
    <mergeCell ref="A9:E9"/>
    <mergeCell ref="A2:H2"/>
    <mergeCell ref="A3:H3"/>
    <mergeCell ref="A4:H4"/>
    <mergeCell ref="A7:E7"/>
    <mergeCell ref="A8:E8"/>
    <mergeCell ref="A16:E16"/>
    <mergeCell ref="A17:E17"/>
    <mergeCell ref="A18:H18"/>
    <mergeCell ref="A20:E20"/>
    <mergeCell ref="A11:E11"/>
    <mergeCell ref="A12:E12"/>
    <mergeCell ref="A13:E13"/>
    <mergeCell ref="A14:H14"/>
    <mergeCell ref="A21:E21"/>
    <mergeCell ref="A22:E22"/>
    <mergeCell ref="A23:H23"/>
    <mergeCell ref="A24:E24"/>
    <mergeCell ref="A26:H26"/>
  </mergeCells>
  <printOptions horizontalCentered="1"/>
  <pageMargins left="0.19685039370078741" right="0.19685039370078741" top="0.62992125984251968" bottom="0.43307086614173229" header="0.31496062992125984" footer="0.31496062992125984"/>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7"/>
  <sheetViews>
    <sheetView view="pageBreakPreview" zoomScale="73" zoomScaleNormal="98" zoomScaleSheetLayoutView="73" workbookViewId="0">
      <selection activeCell="I31" sqref="I31"/>
    </sheetView>
  </sheetViews>
  <sheetFormatPr defaultColWidth="9.140625" defaultRowHeight="12.75" x14ac:dyDescent="0.2"/>
  <cols>
    <col min="1" max="1" width="6.140625" style="26" customWidth="1"/>
    <col min="2" max="2" width="58.140625" style="26" customWidth="1"/>
    <col min="3" max="3" width="18.5703125" style="107" customWidth="1"/>
    <col min="4" max="4" width="18" style="26" customWidth="1"/>
    <col min="5" max="5" width="16.28515625" style="26" customWidth="1"/>
    <col min="6" max="6" width="17.42578125" style="107" customWidth="1"/>
    <col min="7" max="7" width="12.42578125" style="26" customWidth="1"/>
    <col min="8" max="8" width="13.5703125" style="26" customWidth="1"/>
    <col min="9" max="11" width="14.5703125" style="26" customWidth="1"/>
    <col min="12" max="12" width="14" style="26" customWidth="1"/>
    <col min="13" max="13" width="15" style="26" customWidth="1"/>
    <col min="14" max="14" width="16.7109375" style="26" customWidth="1"/>
    <col min="15" max="16384" width="9.140625" style="26"/>
  </cols>
  <sheetData>
    <row r="1" spans="1:14" x14ac:dyDescent="0.2">
      <c r="A1" s="23"/>
      <c r="B1" s="24"/>
      <c r="C1" s="131"/>
      <c r="D1" s="25"/>
      <c r="E1" s="25"/>
      <c r="F1" s="131"/>
      <c r="G1" s="25"/>
      <c r="H1" s="25" t="s">
        <v>13</v>
      </c>
    </row>
    <row r="2" spans="1:14" x14ac:dyDescent="0.2">
      <c r="A2" s="27" t="s">
        <v>360</v>
      </c>
      <c r="B2" s="24"/>
      <c r="C2" s="24"/>
      <c r="D2" s="24"/>
      <c r="E2" s="24"/>
      <c r="F2" s="24"/>
      <c r="G2" s="24"/>
      <c r="H2" s="24"/>
      <c r="I2" s="126"/>
      <c r="J2" s="126"/>
      <c r="K2" s="126"/>
      <c r="L2" s="126"/>
      <c r="M2" s="126"/>
      <c r="N2" s="126"/>
    </row>
    <row r="3" spans="1:14" x14ac:dyDescent="0.2">
      <c r="A3" s="24"/>
      <c r="B3" s="24"/>
      <c r="C3" s="24"/>
      <c r="D3" s="24"/>
      <c r="E3" s="24"/>
      <c r="F3" s="24"/>
      <c r="G3" s="24"/>
      <c r="H3" s="24"/>
      <c r="I3" s="126"/>
      <c r="J3" s="126"/>
      <c r="K3" s="126"/>
      <c r="L3" s="126"/>
      <c r="M3" s="126"/>
      <c r="N3" s="126"/>
    </row>
    <row r="4" spans="1:14" s="36" customFormat="1" ht="43.5" customHeight="1" thickBot="1" x14ac:dyDescent="0.25">
      <c r="A4" s="134"/>
      <c r="B4" s="135"/>
      <c r="C4" s="136"/>
      <c r="D4" s="136"/>
      <c r="E4" s="136"/>
      <c r="F4" s="136"/>
      <c r="G4" s="136"/>
      <c r="H4" s="136"/>
      <c r="I4" s="137"/>
      <c r="J4" s="137"/>
      <c r="K4" s="137"/>
      <c r="L4" s="137"/>
      <c r="M4" s="137"/>
      <c r="N4" s="137"/>
    </row>
    <row r="5" spans="1:14" s="36" customFormat="1" ht="17.25" customHeight="1" thickTop="1" x14ac:dyDescent="0.2">
      <c r="A5" s="261" t="s">
        <v>319</v>
      </c>
      <c r="B5" s="262"/>
      <c r="C5" s="265" t="s">
        <v>323</v>
      </c>
      <c r="D5" s="92" t="s">
        <v>198</v>
      </c>
      <c r="E5" s="92" t="s">
        <v>198</v>
      </c>
      <c r="F5" s="268" t="s">
        <v>200</v>
      </c>
      <c r="G5" s="271" t="s">
        <v>195</v>
      </c>
      <c r="H5" s="271"/>
      <c r="I5" s="271"/>
      <c r="J5" s="271"/>
      <c r="K5" s="271"/>
      <c r="L5" s="271"/>
      <c r="M5" s="271"/>
      <c r="N5" s="272"/>
    </row>
    <row r="6" spans="1:14" ht="38.25" customHeight="1" x14ac:dyDescent="0.2">
      <c r="A6" s="263"/>
      <c r="B6" s="264"/>
      <c r="C6" s="266"/>
      <c r="D6" s="184" t="s">
        <v>326</v>
      </c>
      <c r="E6" s="184" t="s">
        <v>327</v>
      </c>
      <c r="F6" s="269"/>
      <c r="G6" s="210" t="s">
        <v>329</v>
      </c>
      <c r="H6" s="93" t="s">
        <v>330</v>
      </c>
      <c r="I6" s="93" t="s">
        <v>331</v>
      </c>
      <c r="J6" s="93" t="s">
        <v>332</v>
      </c>
      <c r="K6" s="93" t="s">
        <v>333</v>
      </c>
      <c r="L6" s="93" t="s">
        <v>334</v>
      </c>
      <c r="M6" s="210" t="s">
        <v>335</v>
      </c>
      <c r="N6" s="93" t="s">
        <v>336</v>
      </c>
    </row>
    <row r="7" spans="1:14" ht="95.25" customHeight="1" x14ac:dyDescent="0.2">
      <c r="A7" s="94" t="s">
        <v>14</v>
      </c>
      <c r="B7" s="95" t="s">
        <v>15</v>
      </c>
      <c r="C7" s="267"/>
      <c r="D7" s="96" t="s">
        <v>199</v>
      </c>
      <c r="E7" s="96" t="s">
        <v>199</v>
      </c>
      <c r="F7" s="270"/>
      <c r="G7" s="97" t="s">
        <v>189</v>
      </c>
      <c r="H7" s="97" t="s">
        <v>190</v>
      </c>
      <c r="I7" s="97" t="s">
        <v>191</v>
      </c>
      <c r="J7" s="97" t="s">
        <v>196</v>
      </c>
      <c r="K7" s="98" t="s">
        <v>197</v>
      </c>
      <c r="L7" s="97" t="s">
        <v>192</v>
      </c>
      <c r="M7" s="97" t="s">
        <v>193</v>
      </c>
      <c r="N7" s="99" t="s">
        <v>194</v>
      </c>
    </row>
    <row r="8" spans="1:14" ht="9.75" customHeight="1" thickBot="1" x14ac:dyDescent="0.25">
      <c r="A8" s="100">
        <v>1</v>
      </c>
      <c r="B8" s="100">
        <v>2</v>
      </c>
      <c r="C8" s="101" t="s">
        <v>202</v>
      </c>
      <c r="D8" s="101">
        <v>4</v>
      </c>
      <c r="E8" s="101">
        <v>4</v>
      </c>
      <c r="F8" s="101" t="s">
        <v>201</v>
      </c>
      <c r="G8" s="102">
        <v>6</v>
      </c>
      <c r="H8" s="102">
        <v>7</v>
      </c>
      <c r="I8" s="102">
        <v>8</v>
      </c>
      <c r="J8" s="102">
        <v>9</v>
      </c>
      <c r="K8" s="102">
        <v>10</v>
      </c>
      <c r="L8" s="102">
        <v>11</v>
      </c>
      <c r="M8" s="102">
        <v>12</v>
      </c>
      <c r="N8" s="102">
        <v>13</v>
      </c>
    </row>
    <row r="9" spans="1:14" s="187" customFormat="1" ht="24" customHeight="1" thickTop="1" x14ac:dyDescent="0.2">
      <c r="A9" s="103">
        <v>6</v>
      </c>
      <c r="B9" s="104" t="s">
        <v>16</v>
      </c>
      <c r="C9" s="186">
        <f>C10+C38+C54+C61+C73+C68</f>
        <v>10125000</v>
      </c>
      <c r="D9" s="186">
        <f t="shared" ref="D9" si="0">D10+D38+D54+D61+D73+D68</f>
        <v>903000</v>
      </c>
      <c r="E9" s="186">
        <f t="shared" ref="E9:N9" si="1">E10+E38+E54+E61+E73+E68</f>
        <v>1041000</v>
      </c>
      <c r="F9" s="51">
        <f t="shared" si="1"/>
        <v>8181000</v>
      </c>
      <c r="G9" s="186">
        <f t="shared" si="1"/>
        <v>36000</v>
      </c>
      <c r="H9" s="186">
        <f t="shared" si="1"/>
        <v>431000</v>
      </c>
      <c r="I9" s="186">
        <f t="shared" si="1"/>
        <v>7699000</v>
      </c>
      <c r="J9" s="186">
        <f t="shared" si="1"/>
        <v>0</v>
      </c>
      <c r="K9" s="186">
        <f t="shared" si="1"/>
        <v>15000</v>
      </c>
      <c r="L9" s="186">
        <f t="shared" si="1"/>
        <v>0</v>
      </c>
      <c r="M9" s="186">
        <f t="shared" si="1"/>
        <v>0</v>
      </c>
      <c r="N9" s="186">
        <f t="shared" si="1"/>
        <v>0</v>
      </c>
    </row>
    <row r="10" spans="1:14" s="187" customFormat="1" ht="24" customHeight="1" x14ac:dyDescent="0.2">
      <c r="A10" s="105">
        <v>63</v>
      </c>
      <c r="B10" s="106" t="s">
        <v>17</v>
      </c>
      <c r="C10" s="188">
        <f>C11+C14+C19+C22+C25+C28+C31+C34</f>
        <v>7714000</v>
      </c>
      <c r="D10" s="188">
        <f t="shared" ref="D10:N10" si="2">D11+D14+D19+D22+D25+D28+D31+D34</f>
        <v>0</v>
      </c>
      <c r="E10" s="188">
        <f t="shared" si="2"/>
        <v>0</v>
      </c>
      <c r="F10" s="188">
        <f t="shared" si="2"/>
        <v>7714000</v>
      </c>
      <c r="G10" s="188">
        <f t="shared" si="2"/>
        <v>0</v>
      </c>
      <c r="H10" s="188">
        <f t="shared" si="2"/>
        <v>0</v>
      </c>
      <c r="I10" s="188">
        <f t="shared" si="2"/>
        <v>7699000</v>
      </c>
      <c r="J10" s="188">
        <f t="shared" si="2"/>
        <v>0</v>
      </c>
      <c r="K10" s="188">
        <f t="shared" si="2"/>
        <v>15000</v>
      </c>
      <c r="L10" s="188">
        <f t="shared" si="2"/>
        <v>0</v>
      </c>
      <c r="M10" s="188">
        <f t="shared" si="2"/>
        <v>0</v>
      </c>
      <c r="N10" s="188">
        <f t="shared" si="2"/>
        <v>0</v>
      </c>
    </row>
    <row r="11" spans="1:14" s="187" customFormat="1" ht="24" customHeight="1" x14ac:dyDescent="0.2">
      <c r="A11" s="105">
        <v>631</v>
      </c>
      <c r="B11" s="106" t="s">
        <v>18</v>
      </c>
      <c r="C11" s="188">
        <f t="shared" ref="C11:N11" si="3">C12+C13</f>
        <v>0</v>
      </c>
      <c r="D11" s="188">
        <f t="shared" si="3"/>
        <v>0</v>
      </c>
      <c r="E11" s="188">
        <f t="shared" si="3"/>
        <v>0</v>
      </c>
      <c r="F11" s="188">
        <f t="shared" si="3"/>
        <v>0</v>
      </c>
      <c r="G11" s="188">
        <f t="shared" si="3"/>
        <v>0</v>
      </c>
      <c r="H11" s="188">
        <f t="shared" si="3"/>
        <v>0</v>
      </c>
      <c r="I11" s="188">
        <f t="shared" si="3"/>
        <v>0</v>
      </c>
      <c r="J11" s="188">
        <f t="shared" si="3"/>
        <v>0</v>
      </c>
      <c r="K11" s="188">
        <f t="shared" si="3"/>
        <v>0</v>
      </c>
      <c r="L11" s="188">
        <f t="shared" si="3"/>
        <v>0</v>
      </c>
      <c r="M11" s="188">
        <f t="shared" si="3"/>
        <v>0</v>
      </c>
      <c r="N11" s="188">
        <f t="shared" si="3"/>
        <v>0</v>
      </c>
    </row>
    <row r="12" spans="1:14" ht="24" customHeight="1" x14ac:dyDescent="0.2">
      <c r="A12" s="37">
        <v>6311</v>
      </c>
      <c r="B12" s="38" t="s">
        <v>19</v>
      </c>
      <c r="C12" s="123">
        <f>SUM(D12:F12)</f>
        <v>0</v>
      </c>
      <c r="D12" s="124"/>
      <c r="E12" s="124"/>
      <c r="F12" s="123">
        <f>SUM(G12:N12)</f>
        <v>0</v>
      </c>
      <c r="G12" s="39"/>
      <c r="H12" s="39"/>
      <c r="I12" s="39"/>
      <c r="J12" s="39"/>
      <c r="K12" s="39"/>
      <c r="L12" s="39"/>
      <c r="M12" s="39"/>
      <c r="N12" s="39"/>
    </row>
    <row r="13" spans="1:14" ht="24" customHeight="1" x14ac:dyDescent="0.2">
      <c r="A13" s="37">
        <v>6312</v>
      </c>
      <c r="B13" s="38" t="s">
        <v>20</v>
      </c>
      <c r="C13" s="123">
        <f>SUM(D13:F13)</f>
        <v>0</v>
      </c>
      <c r="D13" s="124"/>
      <c r="E13" s="124"/>
      <c r="F13" s="123">
        <f>SUM(G13:N13)</f>
        <v>0</v>
      </c>
      <c r="G13" s="39"/>
      <c r="H13" s="39"/>
      <c r="I13" s="39"/>
      <c r="J13" s="39"/>
      <c r="K13" s="39"/>
      <c r="L13" s="39"/>
      <c r="M13" s="39"/>
      <c r="N13" s="39"/>
    </row>
    <row r="14" spans="1:14" s="187" customFormat="1" ht="25.9" customHeight="1" x14ac:dyDescent="0.2">
      <c r="A14" s="105">
        <v>632</v>
      </c>
      <c r="B14" s="106" t="s">
        <v>21</v>
      </c>
      <c r="C14" s="188">
        <f t="shared" ref="C14:N14" si="4">SUM(C15:C18)</f>
        <v>0</v>
      </c>
      <c r="D14" s="188">
        <f t="shared" ref="D14" si="5">SUM(D15:D18)</f>
        <v>0</v>
      </c>
      <c r="E14" s="188">
        <f t="shared" si="4"/>
        <v>0</v>
      </c>
      <c r="F14" s="52">
        <f t="shared" si="4"/>
        <v>0</v>
      </c>
      <c r="G14" s="188">
        <f t="shared" si="4"/>
        <v>0</v>
      </c>
      <c r="H14" s="188">
        <f t="shared" si="4"/>
        <v>0</v>
      </c>
      <c r="I14" s="188">
        <f t="shared" si="4"/>
        <v>0</v>
      </c>
      <c r="J14" s="188">
        <f t="shared" si="4"/>
        <v>0</v>
      </c>
      <c r="K14" s="188">
        <f t="shared" si="4"/>
        <v>0</v>
      </c>
      <c r="L14" s="188">
        <f t="shared" si="4"/>
        <v>0</v>
      </c>
      <c r="M14" s="188">
        <f t="shared" si="4"/>
        <v>0</v>
      </c>
      <c r="N14" s="188">
        <f t="shared" si="4"/>
        <v>0</v>
      </c>
    </row>
    <row r="15" spans="1:14" ht="24" customHeight="1" x14ac:dyDescent="0.2">
      <c r="A15" s="37">
        <v>6321</v>
      </c>
      <c r="B15" s="38" t="s">
        <v>22</v>
      </c>
      <c r="C15" s="123">
        <f t="shared" ref="C15:C18" si="6">SUM(D15:F15)</f>
        <v>0</v>
      </c>
      <c r="D15" s="124"/>
      <c r="E15" s="124"/>
      <c r="F15" s="123">
        <f t="shared" ref="F15:F37" si="7">SUM(G15:N15)</f>
        <v>0</v>
      </c>
      <c r="G15" s="39"/>
      <c r="H15" s="39"/>
      <c r="I15" s="39"/>
      <c r="J15" s="39"/>
      <c r="K15" s="39"/>
      <c r="L15" s="39"/>
      <c r="M15" s="39"/>
      <c r="N15" s="39"/>
    </row>
    <row r="16" spans="1:14" ht="24" customHeight="1" x14ac:dyDescent="0.2">
      <c r="A16" s="37">
        <v>6322</v>
      </c>
      <c r="B16" s="38" t="s">
        <v>23</v>
      </c>
      <c r="C16" s="123">
        <f t="shared" si="6"/>
        <v>0</v>
      </c>
      <c r="D16" s="124"/>
      <c r="E16" s="124"/>
      <c r="F16" s="123">
        <f t="shared" si="7"/>
        <v>0</v>
      </c>
      <c r="G16" s="39"/>
      <c r="H16" s="39"/>
      <c r="I16" s="39"/>
      <c r="J16" s="39"/>
      <c r="K16" s="39"/>
      <c r="L16" s="39"/>
      <c r="M16" s="39"/>
      <c r="N16" s="39"/>
    </row>
    <row r="17" spans="1:14" ht="24" customHeight="1" x14ac:dyDescent="0.2">
      <c r="A17" s="37">
        <v>6323</v>
      </c>
      <c r="B17" s="38" t="s">
        <v>24</v>
      </c>
      <c r="C17" s="123">
        <f t="shared" si="6"/>
        <v>0</v>
      </c>
      <c r="D17" s="124"/>
      <c r="E17" s="124"/>
      <c r="F17" s="123">
        <f t="shared" si="7"/>
        <v>0</v>
      </c>
      <c r="G17" s="39"/>
      <c r="H17" s="39"/>
      <c r="I17" s="39"/>
      <c r="J17" s="39"/>
      <c r="K17" s="39"/>
      <c r="L17" s="39"/>
      <c r="M17" s="39"/>
      <c r="N17" s="39"/>
    </row>
    <row r="18" spans="1:14" ht="24" customHeight="1" x14ac:dyDescent="0.2">
      <c r="A18" s="37">
        <v>6324</v>
      </c>
      <c r="B18" s="38" t="s">
        <v>25</v>
      </c>
      <c r="C18" s="123">
        <f t="shared" si="6"/>
        <v>0</v>
      </c>
      <c r="D18" s="124"/>
      <c r="E18" s="124"/>
      <c r="F18" s="123">
        <f t="shared" si="7"/>
        <v>0</v>
      </c>
      <c r="G18" s="39"/>
      <c r="H18" s="39"/>
      <c r="I18" s="39"/>
      <c r="J18" s="39"/>
      <c r="K18" s="39"/>
      <c r="L18" s="39"/>
      <c r="M18" s="39"/>
      <c r="N18" s="39"/>
    </row>
    <row r="19" spans="1:14" s="187" customFormat="1" ht="25.9" customHeight="1" x14ac:dyDescent="0.2">
      <c r="A19" s="105">
        <v>633</v>
      </c>
      <c r="B19" s="106" t="s">
        <v>26</v>
      </c>
      <c r="C19" s="188">
        <f t="shared" ref="C19:N19" si="8">SUM(C20:C21)</f>
        <v>0</v>
      </c>
      <c r="D19" s="188">
        <f t="shared" ref="D19" si="9">SUM(D20:D21)</f>
        <v>0</v>
      </c>
      <c r="E19" s="188">
        <f t="shared" si="8"/>
        <v>0</v>
      </c>
      <c r="F19" s="52">
        <f t="shared" si="8"/>
        <v>0</v>
      </c>
      <c r="G19" s="188">
        <f t="shared" si="8"/>
        <v>0</v>
      </c>
      <c r="H19" s="188">
        <f t="shared" si="8"/>
        <v>0</v>
      </c>
      <c r="I19" s="188">
        <f t="shared" si="8"/>
        <v>0</v>
      </c>
      <c r="J19" s="188">
        <f t="shared" si="8"/>
        <v>0</v>
      </c>
      <c r="K19" s="188">
        <f t="shared" si="8"/>
        <v>0</v>
      </c>
      <c r="L19" s="188">
        <f t="shared" si="8"/>
        <v>0</v>
      </c>
      <c r="M19" s="188">
        <f t="shared" si="8"/>
        <v>0</v>
      </c>
      <c r="N19" s="188">
        <f t="shared" si="8"/>
        <v>0</v>
      </c>
    </row>
    <row r="20" spans="1:14" ht="24" customHeight="1" x14ac:dyDescent="0.2">
      <c r="A20" s="37">
        <v>6331</v>
      </c>
      <c r="B20" s="38" t="s">
        <v>27</v>
      </c>
      <c r="C20" s="123">
        <f t="shared" ref="C20:C21" si="10">SUM(D20:F20)</f>
        <v>0</v>
      </c>
      <c r="D20" s="124"/>
      <c r="E20" s="124"/>
      <c r="F20" s="123">
        <f t="shared" si="7"/>
        <v>0</v>
      </c>
      <c r="G20" s="39"/>
      <c r="H20" s="39"/>
      <c r="I20" s="39"/>
      <c r="J20" s="39"/>
      <c r="K20" s="39"/>
      <c r="L20" s="39"/>
      <c r="M20" s="39"/>
      <c r="N20" s="39"/>
    </row>
    <row r="21" spans="1:14" ht="24" customHeight="1" x14ac:dyDescent="0.2">
      <c r="A21" s="37">
        <v>6332</v>
      </c>
      <c r="B21" s="38" t="s">
        <v>28</v>
      </c>
      <c r="C21" s="123">
        <f t="shared" si="10"/>
        <v>0</v>
      </c>
      <c r="D21" s="124"/>
      <c r="E21" s="124"/>
      <c r="F21" s="123">
        <f t="shared" si="7"/>
        <v>0</v>
      </c>
      <c r="G21" s="39"/>
      <c r="H21" s="39"/>
      <c r="I21" s="39"/>
      <c r="J21" s="39"/>
      <c r="K21" s="39"/>
      <c r="L21" s="39"/>
      <c r="M21" s="39"/>
      <c r="N21" s="39"/>
    </row>
    <row r="22" spans="1:14" s="187" customFormat="1" ht="25.9" customHeight="1" x14ac:dyDescent="0.2">
      <c r="A22" s="105">
        <v>634</v>
      </c>
      <c r="B22" s="106" t="s">
        <v>29</v>
      </c>
      <c r="C22" s="188">
        <f t="shared" ref="C22:N22" si="11">SUM(C23:C24)</f>
        <v>0</v>
      </c>
      <c r="D22" s="188">
        <f t="shared" ref="D22" si="12">SUM(D23:D24)</f>
        <v>0</v>
      </c>
      <c r="E22" s="188">
        <f t="shared" si="11"/>
        <v>0</v>
      </c>
      <c r="F22" s="52">
        <f t="shared" si="11"/>
        <v>0</v>
      </c>
      <c r="G22" s="188">
        <f t="shared" si="11"/>
        <v>0</v>
      </c>
      <c r="H22" s="188">
        <f t="shared" si="11"/>
        <v>0</v>
      </c>
      <c r="I22" s="188">
        <f t="shared" si="11"/>
        <v>0</v>
      </c>
      <c r="J22" s="188">
        <f t="shared" si="11"/>
        <v>0</v>
      </c>
      <c r="K22" s="188">
        <f t="shared" si="11"/>
        <v>0</v>
      </c>
      <c r="L22" s="188">
        <f t="shared" si="11"/>
        <v>0</v>
      </c>
      <c r="M22" s="188">
        <f t="shared" si="11"/>
        <v>0</v>
      </c>
      <c r="N22" s="188">
        <f t="shared" si="11"/>
        <v>0</v>
      </c>
    </row>
    <row r="23" spans="1:14" ht="24" customHeight="1" x14ac:dyDescent="0.2">
      <c r="A23" s="37">
        <v>6341</v>
      </c>
      <c r="B23" s="38" t="s">
        <v>30</v>
      </c>
      <c r="C23" s="123">
        <f t="shared" ref="C23:C24" si="13">SUM(D23:F23)</f>
        <v>0</v>
      </c>
      <c r="D23" s="124"/>
      <c r="E23" s="124"/>
      <c r="F23" s="123">
        <f t="shared" si="7"/>
        <v>0</v>
      </c>
      <c r="G23" s="39"/>
      <c r="H23" s="39"/>
      <c r="I23" s="39"/>
      <c r="J23" s="39"/>
      <c r="K23" s="39"/>
      <c r="L23" s="39"/>
      <c r="M23" s="39"/>
      <c r="N23" s="39"/>
    </row>
    <row r="24" spans="1:14" ht="24" customHeight="1" x14ac:dyDescent="0.2">
      <c r="A24" s="37">
        <v>6342</v>
      </c>
      <c r="B24" s="38" t="s">
        <v>31</v>
      </c>
      <c r="C24" s="123">
        <f t="shared" si="13"/>
        <v>0</v>
      </c>
      <c r="D24" s="124"/>
      <c r="E24" s="124"/>
      <c r="F24" s="123">
        <f t="shared" si="7"/>
        <v>0</v>
      </c>
      <c r="G24" s="39"/>
      <c r="H24" s="39"/>
      <c r="I24" s="39"/>
      <c r="J24" s="39"/>
      <c r="K24" s="39"/>
      <c r="L24" s="39"/>
      <c r="M24" s="39"/>
      <c r="N24" s="39"/>
    </row>
    <row r="25" spans="1:14" s="187" customFormat="1" ht="25.9" customHeight="1" x14ac:dyDescent="0.2">
      <c r="A25" s="105">
        <v>635</v>
      </c>
      <c r="B25" s="106" t="s">
        <v>32</v>
      </c>
      <c r="C25" s="188">
        <f t="shared" ref="C25:N25" si="14">SUM(C26:C27)</f>
        <v>0</v>
      </c>
      <c r="D25" s="188">
        <f t="shared" ref="D25" si="15">SUM(D26:D27)</f>
        <v>0</v>
      </c>
      <c r="E25" s="188">
        <f t="shared" si="14"/>
        <v>0</v>
      </c>
      <c r="F25" s="52">
        <f t="shared" si="14"/>
        <v>0</v>
      </c>
      <c r="G25" s="188">
        <f t="shared" si="14"/>
        <v>0</v>
      </c>
      <c r="H25" s="188">
        <f t="shared" si="14"/>
        <v>0</v>
      </c>
      <c r="I25" s="188">
        <f t="shared" si="14"/>
        <v>0</v>
      </c>
      <c r="J25" s="188">
        <f t="shared" si="14"/>
        <v>0</v>
      </c>
      <c r="K25" s="188">
        <f t="shared" si="14"/>
        <v>0</v>
      </c>
      <c r="L25" s="188">
        <f t="shared" si="14"/>
        <v>0</v>
      </c>
      <c r="M25" s="188">
        <f t="shared" si="14"/>
        <v>0</v>
      </c>
      <c r="N25" s="188">
        <f t="shared" si="14"/>
        <v>0</v>
      </c>
    </row>
    <row r="26" spans="1:14" ht="24" customHeight="1" x14ac:dyDescent="0.2">
      <c r="A26" s="37">
        <v>6351</v>
      </c>
      <c r="B26" s="38" t="s">
        <v>33</v>
      </c>
      <c r="C26" s="123">
        <f t="shared" ref="C26:C27" si="16">SUM(D26:F26)</f>
        <v>0</v>
      </c>
      <c r="D26" s="124"/>
      <c r="E26" s="124"/>
      <c r="F26" s="123">
        <f t="shared" si="7"/>
        <v>0</v>
      </c>
      <c r="G26" s="39"/>
      <c r="H26" s="39"/>
      <c r="I26" s="39"/>
      <c r="J26" s="39"/>
      <c r="K26" s="39"/>
      <c r="L26" s="39"/>
      <c r="M26" s="39"/>
      <c r="N26" s="39"/>
    </row>
    <row r="27" spans="1:14" ht="24" customHeight="1" x14ac:dyDescent="0.2">
      <c r="A27" s="37">
        <v>6352</v>
      </c>
      <c r="B27" s="38" t="s">
        <v>34</v>
      </c>
      <c r="C27" s="123">
        <f t="shared" si="16"/>
        <v>0</v>
      </c>
      <c r="D27" s="124"/>
      <c r="E27" s="124"/>
      <c r="F27" s="123">
        <f t="shared" si="7"/>
        <v>0</v>
      </c>
      <c r="G27" s="39"/>
      <c r="H27" s="39"/>
      <c r="I27" s="39"/>
      <c r="J27" s="39"/>
      <c r="K27" s="39"/>
      <c r="L27" s="39"/>
      <c r="M27" s="39"/>
      <c r="N27" s="39"/>
    </row>
    <row r="28" spans="1:14" s="187" customFormat="1" ht="25.9" customHeight="1" x14ac:dyDescent="0.2">
      <c r="A28" s="105" t="s">
        <v>35</v>
      </c>
      <c r="B28" s="108" t="s">
        <v>36</v>
      </c>
      <c r="C28" s="188">
        <f t="shared" ref="C28:N28" si="17">SUM(C29:C30)</f>
        <v>7699000</v>
      </c>
      <c r="D28" s="188">
        <f t="shared" ref="D28" si="18">SUM(D29:D30)</f>
        <v>0</v>
      </c>
      <c r="E28" s="188">
        <f t="shared" si="17"/>
        <v>0</v>
      </c>
      <c r="F28" s="52">
        <f t="shared" si="17"/>
        <v>7699000</v>
      </c>
      <c r="G28" s="188">
        <f t="shared" si="17"/>
        <v>0</v>
      </c>
      <c r="H28" s="188">
        <f t="shared" si="17"/>
        <v>0</v>
      </c>
      <c r="I28" s="188">
        <f t="shared" si="17"/>
        <v>7699000</v>
      </c>
      <c r="J28" s="188">
        <f t="shared" si="17"/>
        <v>0</v>
      </c>
      <c r="K28" s="188">
        <f t="shared" si="17"/>
        <v>0</v>
      </c>
      <c r="L28" s="188">
        <f t="shared" si="17"/>
        <v>0</v>
      </c>
      <c r="M28" s="188">
        <f t="shared" si="17"/>
        <v>0</v>
      </c>
      <c r="N28" s="188">
        <f t="shared" si="17"/>
        <v>0</v>
      </c>
    </row>
    <row r="29" spans="1:14" ht="24" customHeight="1" x14ac:dyDescent="0.2">
      <c r="A29" s="37" t="s">
        <v>37</v>
      </c>
      <c r="B29" s="38" t="s">
        <v>38</v>
      </c>
      <c r="C29" s="123">
        <f t="shared" ref="C29:C30" si="19">SUM(D29:F29)</f>
        <v>7401000</v>
      </c>
      <c r="D29" s="124"/>
      <c r="E29" s="124"/>
      <c r="F29" s="123">
        <f t="shared" si="7"/>
        <v>7401000</v>
      </c>
      <c r="G29" s="39"/>
      <c r="H29" s="39"/>
      <c r="I29" s="39">
        <v>7401000</v>
      </c>
      <c r="J29" s="39"/>
      <c r="K29" s="39"/>
      <c r="L29" s="39"/>
      <c r="M29" s="39"/>
      <c r="N29" s="39"/>
    </row>
    <row r="30" spans="1:14" ht="24" customHeight="1" x14ac:dyDescent="0.2">
      <c r="A30" s="37" t="s">
        <v>39</v>
      </c>
      <c r="B30" s="38" t="s">
        <v>40</v>
      </c>
      <c r="C30" s="123">
        <f t="shared" si="19"/>
        <v>298000</v>
      </c>
      <c r="D30" s="124"/>
      <c r="E30" s="124"/>
      <c r="F30" s="123">
        <f t="shared" si="7"/>
        <v>298000</v>
      </c>
      <c r="G30" s="39"/>
      <c r="H30" s="39"/>
      <c r="I30" s="39">
        <v>298000</v>
      </c>
      <c r="J30" s="39"/>
      <c r="K30" s="39"/>
      <c r="L30" s="39"/>
      <c r="M30" s="39"/>
      <c r="N30" s="39"/>
    </row>
    <row r="31" spans="1:14" s="187" customFormat="1" ht="25.9" customHeight="1" x14ac:dyDescent="0.2">
      <c r="A31" s="105" t="s">
        <v>41</v>
      </c>
      <c r="B31" s="106" t="s">
        <v>42</v>
      </c>
      <c r="C31" s="188">
        <f t="shared" ref="C31:N31" si="20">SUM(C32:C33)</f>
        <v>0</v>
      </c>
      <c r="D31" s="188">
        <f t="shared" ref="D31" si="21">SUM(D32:D33)</f>
        <v>0</v>
      </c>
      <c r="E31" s="188">
        <f t="shared" si="20"/>
        <v>0</v>
      </c>
      <c r="F31" s="52">
        <f t="shared" si="20"/>
        <v>0</v>
      </c>
      <c r="G31" s="188">
        <f t="shared" si="20"/>
        <v>0</v>
      </c>
      <c r="H31" s="188">
        <f t="shared" si="20"/>
        <v>0</v>
      </c>
      <c r="I31" s="188">
        <f t="shared" si="20"/>
        <v>0</v>
      </c>
      <c r="J31" s="188">
        <f t="shared" si="20"/>
        <v>0</v>
      </c>
      <c r="K31" s="188">
        <f t="shared" si="20"/>
        <v>0</v>
      </c>
      <c r="L31" s="188">
        <f t="shared" si="20"/>
        <v>0</v>
      </c>
      <c r="M31" s="188">
        <f t="shared" si="20"/>
        <v>0</v>
      </c>
      <c r="N31" s="188">
        <f t="shared" si="20"/>
        <v>0</v>
      </c>
    </row>
    <row r="32" spans="1:14" ht="24" customHeight="1" x14ac:dyDescent="0.2">
      <c r="A32" s="37" t="s">
        <v>43</v>
      </c>
      <c r="B32" s="38" t="s">
        <v>44</v>
      </c>
      <c r="C32" s="123">
        <f t="shared" ref="C32:C37" si="22">SUM(D32:F32)</f>
        <v>0</v>
      </c>
      <c r="D32" s="124"/>
      <c r="E32" s="124"/>
      <c r="F32" s="123">
        <f t="shared" si="7"/>
        <v>0</v>
      </c>
      <c r="G32" s="39"/>
      <c r="H32" s="39"/>
      <c r="I32" s="39"/>
      <c r="J32" s="39"/>
      <c r="K32" s="39"/>
      <c r="L32" s="39"/>
      <c r="M32" s="39"/>
      <c r="N32" s="39"/>
    </row>
    <row r="33" spans="1:14" ht="24" customHeight="1" x14ac:dyDescent="0.2">
      <c r="A33" s="37" t="s">
        <v>45</v>
      </c>
      <c r="B33" s="38" t="s">
        <v>46</v>
      </c>
      <c r="C33" s="123">
        <f t="shared" si="22"/>
        <v>0</v>
      </c>
      <c r="D33" s="124"/>
      <c r="E33" s="124"/>
      <c r="F33" s="123">
        <f t="shared" si="7"/>
        <v>0</v>
      </c>
      <c r="G33" s="39"/>
      <c r="H33" s="39"/>
      <c r="I33" s="39"/>
      <c r="J33" s="39"/>
      <c r="K33" s="39"/>
      <c r="L33" s="39"/>
      <c r="M33" s="39"/>
      <c r="N33" s="39"/>
    </row>
    <row r="34" spans="1:14" ht="24" customHeight="1" x14ac:dyDescent="0.2">
      <c r="A34" s="225" t="s">
        <v>355</v>
      </c>
      <c r="B34" s="226" t="s">
        <v>359</v>
      </c>
      <c r="C34" s="52">
        <f>C35+C36+C37</f>
        <v>15000</v>
      </c>
      <c r="D34" s="52">
        <f t="shared" ref="D34:N34" si="23">D35+D36+D37</f>
        <v>0</v>
      </c>
      <c r="E34" s="52">
        <f t="shared" si="23"/>
        <v>0</v>
      </c>
      <c r="F34" s="52">
        <f t="shared" si="23"/>
        <v>15000</v>
      </c>
      <c r="G34" s="52">
        <f t="shared" si="23"/>
        <v>0</v>
      </c>
      <c r="H34" s="52">
        <f t="shared" si="23"/>
        <v>0</v>
      </c>
      <c r="I34" s="52">
        <f t="shared" si="23"/>
        <v>0</v>
      </c>
      <c r="J34" s="52">
        <f t="shared" si="23"/>
        <v>0</v>
      </c>
      <c r="K34" s="52">
        <f t="shared" si="23"/>
        <v>15000</v>
      </c>
      <c r="L34" s="52">
        <f t="shared" si="23"/>
        <v>0</v>
      </c>
      <c r="M34" s="52">
        <f t="shared" si="23"/>
        <v>0</v>
      </c>
      <c r="N34" s="52">
        <f t="shared" si="23"/>
        <v>0</v>
      </c>
    </row>
    <row r="35" spans="1:14" ht="24" customHeight="1" x14ac:dyDescent="0.2">
      <c r="A35" s="223">
        <v>6391</v>
      </c>
      <c r="B35" s="224" t="s">
        <v>356</v>
      </c>
      <c r="C35" s="123">
        <f t="shared" si="22"/>
        <v>15000</v>
      </c>
      <c r="D35" s="124"/>
      <c r="E35" s="124"/>
      <c r="F35" s="123">
        <f t="shared" si="7"/>
        <v>15000</v>
      </c>
      <c r="G35" s="39"/>
      <c r="H35" s="39"/>
      <c r="I35" s="39"/>
      <c r="J35" s="39"/>
      <c r="K35" s="39">
        <v>15000</v>
      </c>
      <c r="L35" s="39"/>
      <c r="M35" s="39"/>
      <c r="N35" s="39"/>
    </row>
    <row r="36" spans="1:14" ht="24" customHeight="1" x14ac:dyDescent="0.2">
      <c r="A36" s="223">
        <v>6392</v>
      </c>
      <c r="B36" s="224" t="s">
        <v>357</v>
      </c>
      <c r="C36" s="123">
        <f t="shared" si="22"/>
        <v>0</v>
      </c>
      <c r="D36" s="124"/>
      <c r="E36" s="124"/>
      <c r="F36" s="123">
        <f t="shared" si="7"/>
        <v>0</v>
      </c>
      <c r="G36" s="39"/>
      <c r="H36" s="39"/>
      <c r="I36" s="39"/>
      <c r="J36" s="39"/>
      <c r="K36" s="39"/>
      <c r="L36" s="39"/>
      <c r="M36" s="39"/>
      <c r="N36" s="39"/>
    </row>
    <row r="37" spans="1:14" ht="24" customHeight="1" x14ac:dyDescent="0.2">
      <c r="A37" s="223">
        <v>6393</v>
      </c>
      <c r="B37" s="224" t="s">
        <v>358</v>
      </c>
      <c r="C37" s="123">
        <f t="shared" si="22"/>
        <v>0</v>
      </c>
      <c r="D37" s="124"/>
      <c r="E37" s="124"/>
      <c r="F37" s="123">
        <f t="shared" si="7"/>
        <v>0</v>
      </c>
      <c r="G37" s="39"/>
      <c r="H37" s="39"/>
      <c r="I37" s="39"/>
      <c r="J37" s="39"/>
      <c r="K37" s="39"/>
      <c r="L37" s="39"/>
      <c r="M37" s="39"/>
      <c r="N37" s="39"/>
    </row>
    <row r="38" spans="1:14" s="187" customFormat="1" ht="25.9" customHeight="1" x14ac:dyDescent="0.2">
      <c r="A38" s="105">
        <v>64</v>
      </c>
      <c r="B38" s="106" t="s">
        <v>47</v>
      </c>
      <c r="C38" s="188">
        <f t="shared" ref="C38:N38" si="24">C39+C47+C52</f>
        <v>0</v>
      </c>
      <c r="D38" s="188">
        <f t="shared" ref="D38" si="25">D39+D47+D52</f>
        <v>0</v>
      </c>
      <c r="E38" s="188">
        <f t="shared" si="24"/>
        <v>0</v>
      </c>
      <c r="F38" s="52">
        <f t="shared" si="24"/>
        <v>0</v>
      </c>
      <c r="G38" s="188">
        <f t="shared" si="24"/>
        <v>0</v>
      </c>
      <c r="H38" s="188">
        <f t="shared" si="24"/>
        <v>0</v>
      </c>
      <c r="I38" s="188">
        <f t="shared" si="24"/>
        <v>0</v>
      </c>
      <c r="J38" s="188">
        <f t="shared" si="24"/>
        <v>0</v>
      </c>
      <c r="K38" s="188">
        <f t="shared" si="24"/>
        <v>0</v>
      </c>
      <c r="L38" s="188">
        <f t="shared" si="24"/>
        <v>0</v>
      </c>
      <c r="M38" s="188">
        <f t="shared" si="24"/>
        <v>0</v>
      </c>
      <c r="N38" s="188">
        <f t="shared" si="24"/>
        <v>0</v>
      </c>
    </row>
    <row r="39" spans="1:14" s="187" customFormat="1" ht="25.9" customHeight="1" x14ac:dyDescent="0.2">
      <c r="A39" s="105">
        <v>641</v>
      </c>
      <c r="B39" s="106" t="s">
        <v>48</v>
      </c>
      <c r="C39" s="188">
        <f t="shared" ref="C39:H39" si="26">SUM(C40:C46)</f>
        <v>0</v>
      </c>
      <c r="D39" s="188">
        <f t="shared" ref="D39" si="27">SUM(D40:D46)</f>
        <v>0</v>
      </c>
      <c r="E39" s="188">
        <f t="shared" si="26"/>
        <v>0</v>
      </c>
      <c r="F39" s="52">
        <f t="shared" si="26"/>
        <v>0</v>
      </c>
      <c r="G39" s="188">
        <f t="shared" si="26"/>
        <v>0</v>
      </c>
      <c r="H39" s="188">
        <f t="shared" si="26"/>
        <v>0</v>
      </c>
      <c r="I39" s="188">
        <f t="shared" ref="I39:N39" si="28">SUM(I40:I46)</f>
        <v>0</v>
      </c>
      <c r="J39" s="188">
        <f t="shared" si="28"/>
        <v>0</v>
      </c>
      <c r="K39" s="188">
        <f t="shared" si="28"/>
        <v>0</v>
      </c>
      <c r="L39" s="188">
        <f t="shared" si="28"/>
        <v>0</v>
      </c>
      <c r="M39" s="188">
        <f t="shared" si="28"/>
        <v>0</v>
      </c>
      <c r="N39" s="188">
        <f t="shared" si="28"/>
        <v>0</v>
      </c>
    </row>
    <row r="40" spans="1:14" ht="24" customHeight="1" x14ac:dyDescent="0.2">
      <c r="A40" s="37">
        <v>6412</v>
      </c>
      <c r="B40" s="38" t="s">
        <v>49</v>
      </c>
      <c r="C40" s="123">
        <f t="shared" ref="C40:C46" si="29">SUM(D40:F40)</f>
        <v>0</v>
      </c>
      <c r="D40" s="124"/>
      <c r="E40" s="124"/>
      <c r="F40" s="123">
        <f t="shared" ref="F40:F46" si="30">SUM(G40:N40)</f>
        <v>0</v>
      </c>
      <c r="G40" s="39"/>
      <c r="H40" s="39"/>
      <c r="I40" s="39"/>
      <c r="J40" s="39"/>
      <c r="K40" s="39"/>
      <c r="L40" s="39"/>
      <c r="M40" s="39"/>
      <c r="N40" s="39"/>
    </row>
    <row r="41" spans="1:14" ht="24" customHeight="1" x14ac:dyDescent="0.2">
      <c r="A41" s="37">
        <v>6413</v>
      </c>
      <c r="B41" s="38" t="s">
        <v>50</v>
      </c>
      <c r="C41" s="123">
        <f t="shared" si="29"/>
        <v>0</v>
      </c>
      <c r="D41" s="124"/>
      <c r="E41" s="124"/>
      <c r="F41" s="123">
        <f t="shared" si="30"/>
        <v>0</v>
      </c>
      <c r="G41" s="39"/>
      <c r="H41" s="39"/>
      <c r="I41" s="39"/>
      <c r="J41" s="39"/>
      <c r="K41" s="39"/>
      <c r="L41" s="39"/>
      <c r="M41" s="39"/>
      <c r="N41" s="39"/>
    </row>
    <row r="42" spans="1:14" ht="24" customHeight="1" x14ac:dyDescent="0.2">
      <c r="A42" s="37">
        <v>6414</v>
      </c>
      <c r="B42" s="38" t="s">
        <v>51</v>
      </c>
      <c r="C42" s="123">
        <f t="shared" si="29"/>
        <v>0</v>
      </c>
      <c r="D42" s="124"/>
      <c r="E42" s="124"/>
      <c r="F42" s="123">
        <f t="shared" si="30"/>
        <v>0</v>
      </c>
      <c r="G42" s="39"/>
      <c r="H42" s="39"/>
      <c r="I42" s="39"/>
      <c r="J42" s="39"/>
      <c r="K42" s="39"/>
      <c r="L42" s="39"/>
      <c r="M42" s="39"/>
      <c r="N42" s="39"/>
    </row>
    <row r="43" spans="1:14" ht="24" customHeight="1" x14ac:dyDescent="0.2">
      <c r="A43" s="37">
        <v>6415</v>
      </c>
      <c r="B43" s="38" t="s">
        <v>52</v>
      </c>
      <c r="C43" s="123">
        <f t="shared" si="29"/>
        <v>0</v>
      </c>
      <c r="D43" s="124"/>
      <c r="E43" s="124"/>
      <c r="F43" s="123">
        <f t="shared" si="30"/>
        <v>0</v>
      </c>
      <c r="G43" s="39"/>
      <c r="H43" s="39"/>
      <c r="I43" s="39"/>
      <c r="J43" s="39"/>
      <c r="K43" s="39"/>
      <c r="L43" s="39"/>
      <c r="M43" s="39"/>
      <c r="N43" s="39"/>
    </row>
    <row r="44" spans="1:14" ht="24" customHeight="1" x14ac:dyDescent="0.2">
      <c r="A44" s="37">
        <v>6416</v>
      </c>
      <c r="B44" s="38" t="s">
        <v>53</v>
      </c>
      <c r="C44" s="123">
        <f t="shared" si="29"/>
        <v>0</v>
      </c>
      <c r="D44" s="124"/>
      <c r="E44" s="124"/>
      <c r="F44" s="123">
        <f t="shared" si="30"/>
        <v>0</v>
      </c>
      <c r="G44" s="39"/>
      <c r="H44" s="39"/>
      <c r="I44" s="39"/>
      <c r="J44" s="39"/>
      <c r="K44" s="39"/>
      <c r="L44" s="39"/>
      <c r="M44" s="39"/>
      <c r="N44" s="39"/>
    </row>
    <row r="45" spans="1:14" ht="24" customHeight="1" x14ac:dyDescent="0.2">
      <c r="A45" s="37">
        <v>6417</v>
      </c>
      <c r="B45" s="38" t="s">
        <v>54</v>
      </c>
      <c r="C45" s="123">
        <f t="shared" si="29"/>
        <v>0</v>
      </c>
      <c r="D45" s="124"/>
      <c r="E45" s="124"/>
      <c r="F45" s="123">
        <f t="shared" si="30"/>
        <v>0</v>
      </c>
      <c r="G45" s="39"/>
      <c r="H45" s="39"/>
      <c r="I45" s="39"/>
      <c r="J45" s="39"/>
      <c r="K45" s="39"/>
      <c r="L45" s="39"/>
      <c r="M45" s="39"/>
      <c r="N45" s="39"/>
    </row>
    <row r="46" spans="1:14" ht="24" customHeight="1" x14ac:dyDescent="0.2">
      <c r="A46" s="37">
        <v>6419</v>
      </c>
      <c r="B46" s="38" t="s">
        <v>55</v>
      </c>
      <c r="C46" s="123">
        <f t="shared" si="29"/>
        <v>0</v>
      </c>
      <c r="D46" s="124"/>
      <c r="E46" s="124"/>
      <c r="F46" s="123">
        <f t="shared" si="30"/>
        <v>0</v>
      </c>
      <c r="G46" s="39"/>
      <c r="H46" s="39"/>
      <c r="I46" s="39"/>
      <c r="J46" s="39"/>
      <c r="K46" s="39"/>
      <c r="L46" s="39"/>
      <c r="M46" s="39"/>
      <c r="N46" s="39"/>
    </row>
    <row r="47" spans="1:14" s="187" customFormat="1" ht="25.9" customHeight="1" x14ac:dyDescent="0.2">
      <c r="A47" s="105">
        <v>642</v>
      </c>
      <c r="B47" s="106" t="s">
        <v>56</v>
      </c>
      <c r="C47" s="188">
        <f t="shared" ref="C47:N47" si="31">SUM(C48:C51)</f>
        <v>0</v>
      </c>
      <c r="D47" s="188">
        <f t="shared" ref="D47" si="32">SUM(D48:D51)</f>
        <v>0</v>
      </c>
      <c r="E47" s="188">
        <f t="shared" si="31"/>
        <v>0</v>
      </c>
      <c r="F47" s="52">
        <f t="shared" si="31"/>
        <v>0</v>
      </c>
      <c r="G47" s="188">
        <f t="shared" si="31"/>
        <v>0</v>
      </c>
      <c r="H47" s="188">
        <f t="shared" si="31"/>
        <v>0</v>
      </c>
      <c r="I47" s="188">
        <f t="shared" si="31"/>
        <v>0</v>
      </c>
      <c r="J47" s="188">
        <f t="shared" si="31"/>
        <v>0</v>
      </c>
      <c r="K47" s="188">
        <f t="shared" si="31"/>
        <v>0</v>
      </c>
      <c r="L47" s="188">
        <f t="shared" si="31"/>
        <v>0</v>
      </c>
      <c r="M47" s="188">
        <f t="shared" si="31"/>
        <v>0</v>
      </c>
      <c r="N47" s="188">
        <f t="shared" si="31"/>
        <v>0</v>
      </c>
    </row>
    <row r="48" spans="1:14" ht="24" customHeight="1" x14ac:dyDescent="0.2">
      <c r="A48" s="37">
        <v>6422</v>
      </c>
      <c r="B48" s="38" t="s">
        <v>57</v>
      </c>
      <c r="C48" s="123">
        <f t="shared" ref="C48:C51" si="33">SUM(D48:F48)</f>
        <v>0</v>
      </c>
      <c r="D48" s="124"/>
      <c r="E48" s="124"/>
      <c r="F48" s="123">
        <f t="shared" ref="F48:F51" si="34">SUM(G48:N48)</f>
        <v>0</v>
      </c>
      <c r="G48" s="39"/>
      <c r="H48" s="39"/>
      <c r="I48" s="39"/>
      <c r="J48" s="39"/>
      <c r="K48" s="39"/>
      <c r="L48" s="39"/>
      <c r="M48" s="39"/>
      <c r="N48" s="39"/>
    </row>
    <row r="49" spans="1:14" ht="24" customHeight="1" x14ac:dyDescent="0.2">
      <c r="A49" s="37">
        <v>6423</v>
      </c>
      <c r="B49" s="38" t="s">
        <v>58</v>
      </c>
      <c r="C49" s="123">
        <f t="shared" si="33"/>
        <v>0</v>
      </c>
      <c r="D49" s="124"/>
      <c r="E49" s="124"/>
      <c r="F49" s="123">
        <f t="shared" si="34"/>
        <v>0</v>
      </c>
      <c r="G49" s="39"/>
      <c r="H49" s="39"/>
      <c r="I49" s="39"/>
      <c r="J49" s="39"/>
      <c r="K49" s="39"/>
      <c r="L49" s="39"/>
      <c r="M49" s="39"/>
      <c r="N49" s="39"/>
    </row>
    <row r="50" spans="1:14" ht="24" customHeight="1" x14ac:dyDescent="0.2">
      <c r="A50" s="37" t="s">
        <v>59</v>
      </c>
      <c r="B50" s="38" t="s">
        <v>60</v>
      </c>
      <c r="C50" s="123">
        <f t="shared" si="33"/>
        <v>0</v>
      </c>
      <c r="D50" s="124"/>
      <c r="E50" s="124"/>
      <c r="F50" s="123">
        <f t="shared" si="34"/>
        <v>0</v>
      </c>
      <c r="G50" s="39"/>
      <c r="H50" s="39"/>
      <c r="I50" s="39"/>
      <c r="J50" s="39"/>
      <c r="K50" s="39"/>
      <c r="L50" s="39"/>
      <c r="M50" s="39"/>
      <c r="N50" s="39"/>
    </row>
    <row r="51" spans="1:14" ht="24" customHeight="1" x14ac:dyDescent="0.2">
      <c r="A51" s="37">
        <v>6429</v>
      </c>
      <c r="B51" s="38" t="s">
        <v>61</v>
      </c>
      <c r="C51" s="123">
        <f t="shared" si="33"/>
        <v>0</v>
      </c>
      <c r="D51" s="124"/>
      <c r="E51" s="124"/>
      <c r="F51" s="123">
        <f t="shared" si="34"/>
        <v>0</v>
      </c>
      <c r="G51" s="39"/>
      <c r="H51" s="39"/>
      <c r="I51" s="39"/>
      <c r="J51" s="39"/>
      <c r="K51" s="39"/>
      <c r="L51" s="39"/>
      <c r="M51" s="39"/>
      <c r="N51" s="39"/>
    </row>
    <row r="52" spans="1:14" s="187" customFormat="1" ht="25.9" customHeight="1" x14ac:dyDescent="0.2">
      <c r="A52" s="105">
        <v>643</v>
      </c>
      <c r="B52" s="106" t="s">
        <v>62</v>
      </c>
      <c r="C52" s="188">
        <f t="shared" ref="C52:N52" si="35">SUM(C53:C53)</f>
        <v>0</v>
      </c>
      <c r="D52" s="188">
        <f t="shared" si="35"/>
        <v>0</v>
      </c>
      <c r="E52" s="188">
        <f t="shared" si="35"/>
        <v>0</v>
      </c>
      <c r="F52" s="52">
        <f t="shared" si="35"/>
        <v>0</v>
      </c>
      <c r="G52" s="188">
        <f t="shared" si="35"/>
        <v>0</v>
      </c>
      <c r="H52" s="188">
        <f t="shared" si="35"/>
        <v>0</v>
      </c>
      <c r="I52" s="188">
        <f t="shared" si="35"/>
        <v>0</v>
      </c>
      <c r="J52" s="188">
        <f t="shared" si="35"/>
        <v>0</v>
      </c>
      <c r="K52" s="188">
        <f t="shared" si="35"/>
        <v>0</v>
      </c>
      <c r="L52" s="188">
        <f t="shared" si="35"/>
        <v>0</v>
      </c>
      <c r="M52" s="188">
        <f t="shared" si="35"/>
        <v>0</v>
      </c>
      <c r="N52" s="188">
        <f t="shared" si="35"/>
        <v>0</v>
      </c>
    </row>
    <row r="53" spans="1:14" ht="24" customHeight="1" x14ac:dyDescent="0.2">
      <c r="A53" s="37">
        <v>6432</v>
      </c>
      <c r="B53" s="40" t="s">
        <v>63</v>
      </c>
      <c r="C53" s="123">
        <f>SUM(D53:F53)</f>
        <v>0</v>
      </c>
      <c r="D53" s="124"/>
      <c r="E53" s="124"/>
      <c r="F53" s="123">
        <f t="shared" ref="F53" si="36">SUM(G53:N53)</f>
        <v>0</v>
      </c>
      <c r="G53" s="39"/>
      <c r="H53" s="39"/>
      <c r="I53" s="39"/>
      <c r="J53" s="39"/>
      <c r="K53" s="39"/>
      <c r="L53" s="39"/>
      <c r="M53" s="39"/>
      <c r="N53" s="39"/>
    </row>
    <row r="54" spans="1:14" s="187" customFormat="1" ht="25.9" customHeight="1" x14ac:dyDescent="0.2">
      <c r="A54" s="105">
        <v>65</v>
      </c>
      <c r="B54" s="106" t="s">
        <v>64</v>
      </c>
      <c r="C54" s="188">
        <f t="shared" ref="C54:N54" si="37">C55+C57</f>
        <v>431000</v>
      </c>
      <c r="D54" s="188">
        <f t="shared" ref="D54" si="38">D55+D57</f>
        <v>0</v>
      </c>
      <c r="E54" s="188">
        <f t="shared" si="37"/>
        <v>0</v>
      </c>
      <c r="F54" s="52">
        <f t="shared" si="37"/>
        <v>431000</v>
      </c>
      <c r="G54" s="188">
        <f t="shared" si="37"/>
        <v>0</v>
      </c>
      <c r="H54" s="188">
        <f t="shared" si="37"/>
        <v>431000</v>
      </c>
      <c r="I54" s="188">
        <f t="shared" si="37"/>
        <v>0</v>
      </c>
      <c r="J54" s="188">
        <f t="shared" si="37"/>
        <v>0</v>
      </c>
      <c r="K54" s="188">
        <f t="shared" si="37"/>
        <v>0</v>
      </c>
      <c r="L54" s="188">
        <f t="shared" si="37"/>
        <v>0</v>
      </c>
      <c r="M54" s="188">
        <f t="shared" si="37"/>
        <v>0</v>
      </c>
      <c r="N54" s="188">
        <f t="shared" si="37"/>
        <v>0</v>
      </c>
    </row>
    <row r="55" spans="1:14" s="187" customFormat="1" ht="25.9" customHeight="1" x14ac:dyDescent="0.2">
      <c r="A55" s="105">
        <v>651</v>
      </c>
      <c r="B55" s="106" t="s">
        <v>65</v>
      </c>
      <c r="C55" s="188">
        <f t="shared" ref="C55:N55" si="39">SUM(C56:C56)</f>
        <v>0</v>
      </c>
      <c r="D55" s="188">
        <f t="shared" si="39"/>
        <v>0</v>
      </c>
      <c r="E55" s="188">
        <f t="shared" si="39"/>
        <v>0</v>
      </c>
      <c r="F55" s="52">
        <f t="shared" si="39"/>
        <v>0</v>
      </c>
      <c r="G55" s="188">
        <f t="shared" si="39"/>
        <v>0</v>
      </c>
      <c r="H55" s="188">
        <f t="shared" si="39"/>
        <v>0</v>
      </c>
      <c r="I55" s="188">
        <f t="shared" si="39"/>
        <v>0</v>
      </c>
      <c r="J55" s="188">
        <f t="shared" si="39"/>
        <v>0</v>
      </c>
      <c r="K55" s="188">
        <f t="shared" si="39"/>
        <v>0</v>
      </c>
      <c r="L55" s="188">
        <f t="shared" si="39"/>
        <v>0</v>
      </c>
      <c r="M55" s="188">
        <f t="shared" si="39"/>
        <v>0</v>
      </c>
      <c r="N55" s="188">
        <f t="shared" si="39"/>
        <v>0</v>
      </c>
    </row>
    <row r="56" spans="1:14" ht="24" customHeight="1" x14ac:dyDescent="0.2">
      <c r="A56" s="37">
        <v>6514</v>
      </c>
      <c r="B56" s="38" t="s">
        <v>66</v>
      </c>
      <c r="C56" s="123">
        <f>SUM(D56:F56)</f>
        <v>0</v>
      </c>
      <c r="D56" s="124"/>
      <c r="E56" s="124"/>
      <c r="F56" s="123">
        <f t="shared" ref="F56" si="40">SUM(G56:N56)</f>
        <v>0</v>
      </c>
      <c r="G56" s="39"/>
      <c r="H56" s="39"/>
      <c r="I56" s="39"/>
      <c r="J56" s="39"/>
      <c r="K56" s="39"/>
      <c r="L56" s="39"/>
      <c r="M56" s="39"/>
      <c r="N56" s="39"/>
    </row>
    <row r="57" spans="1:14" s="187" customFormat="1" ht="25.9" customHeight="1" x14ac:dyDescent="0.2">
      <c r="A57" s="105">
        <v>652</v>
      </c>
      <c r="B57" s="106" t="s">
        <v>67</v>
      </c>
      <c r="C57" s="188">
        <f t="shared" ref="C57:N57" si="41">SUM(C58:C60)</f>
        <v>431000</v>
      </c>
      <c r="D57" s="188">
        <f t="shared" ref="D57" si="42">SUM(D58:D60)</f>
        <v>0</v>
      </c>
      <c r="E57" s="188">
        <f t="shared" si="41"/>
        <v>0</v>
      </c>
      <c r="F57" s="52">
        <f t="shared" si="41"/>
        <v>431000</v>
      </c>
      <c r="G57" s="188">
        <f t="shared" si="41"/>
        <v>0</v>
      </c>
      <c r="H57" s="188">
        <f t="shared" si="41"/>
        <v>431000</v>
      </c>
      <c r="I57" s="188">
        <f t="shared" si="41"/>
        <v>0</v>
      </c>
      <c r="J57" s="188">
        <f t="shared" si="41"/>
        <v>0</v>
      </c>
      <c r="K57" s="188">
        <f t="shared" si="41"/>
        <v>0</v>
      </c>
      <c r="L57" s="188">
        <f t="shared" si="41"/>
        <v>0</v>
      </c>
      <c r="M57" s="188">
        <f t="shared" si="41"/>
        <v>0</v>
      </c>
      <c r="N57" s="188">
        <f t="shared" si="41"/>
        <v>0</v>
      </c>
    </row>
    <row r="58" spans="1:14" ht="24" customHeight="1" x14ac:dyDescent="0.2">
      <c r="A58" s="37">
        <v>6526</v>
      </c>
      <c r="B58" s="38" t="s">
        <v>68</v>
      </c>
      <c r="C58" s="123">
        <f t="shared" ref="C58:C60" si="43">SUM(D58:F58)</f>
        <v>431000</v>
      </c>
      <c r="D58" s="124"/>
      <c r="E58" s="124"/>
      <c r="F58" s="123">
        <f t="shared" ref="F58:F60" si="44">SUM(G58:N58)</f>
        <v>431000</v>
      </c>
      <c r="G58" s="39"/>
      <c r="H58" s="39">
        <v>431000</v>
      </c>
      <c r="I58" s="39"/>
      <c r="J58" s="39"/>
      <c r="K58" s="39"/>
      <c r="L58" s="39"/>
      <c r="M58" s="39"/>
      <c r="N58" s="39"/>
    </row>
    <row r="59" spans="1:14" ht="24" customHeight="1" x14ac:dyDescent="0.2">
      <c r="A59" s="37" t="s">
        <v>69</v>
      </c>
      <c r="B59" s="38" t="s">
        <v>70</v>
      </c>
      <c r="C59" s="123">
        <f t="shared" si="43"/>
        <v>0</v>
      </c>
      <c r="D59" s="124"/>
      <c r="E59" s="124"/>
      <c r="F59" s="123">
        <f t="shared" si="44"/>
        <v>0</v>
      </c>
      <c r="G59" s="39"/>
      <c r="H59" s="39"/>
      <c r="I59" s="39"/>
      <c r="J59" s="39"/>
      <c r="K59" s="39"/>
      <c r="L59" s="39"/>
      <c r="M59" s="39"/>
      <c r="N59" s="39"/>
    </row>
    <row r="60" spans="1:14" ht="27" customHeight="1" x14ac:dyDescent="0.2">
      <c r="A60" s="37" t="s">
        <v>71</v>
      </c>
      <c r="B60" s="38" t="s">
        <v>72</v>
      </c>
      <c r="C60" s="123">
        <f t="shared" si="43"/>
        <v>0</v>
      </c>
      <c r="D60" s="124"/>
      <c r="E60" s="124"/>
      <c r="F60" s="123">
        <f t="shared" si="44"/>
        <v>0</v>
      </c>
      <c r="G60" s="39"/>
      <c r="H60" s="39"/>
      <c r="I60" s="39"/>
      <c r="J60" s="39"/>
      <c r="K60" s="39"/>
      <c r="L60" s="39"/>
      <c r="M60" s="39"/>
      <c r="N60" s="39"/>
    </row>
    <row r="61" spans="1:14" s="187" customFormat="1" ht="25.9" customHeight="1" x14ac:dyDescent="0.2">
      <c r="A61" s="105">
        <v>66</v>
      </c>
      <c r="B61" s="109" t="s">
        <v>73</v>
      </c>
      <c r="C61" s="188">
        <f t="shared" ref="C61:N61" si="45">C62+C65</f>
        <v>36000</v>
      </c>
      <c r="D61" s="188">
        <f t="shared" ref="D61" si="46">D62+D65</f>
        <v>0</v>
      </c>
      <c r="E61" s="188">
        <f t="shared" si="45"/>
        <v>0</v>
      </c>
      <c r="F61" s="52">
        <f t="shared" si="45"/>
        <v>36000</v>
      </c>
      <c r="G61" s="188">
        <f t="shared" si="45"/>
        <v>36000</v>
      </c>
      <c r="H61" s="188">
        <f t="shared" si="45"/>
        <v>0</v>
      </c>
      <c r="I61" s="188">
        <f t="shared" si="45"/>
        <v>0</v>
      </c>
      <c r="J61" s="188">
        <f t="shared" si="45"/>
        <v>0</v>
      </c>
      <c r="K61" s="188">
        <f t="shared" si="45"/>
        <v>0</v>
      </c>
      <c r="L61" s="188">
        <f t="shared" si="45"/>
        <v>0</v>
      </c>
      <c r="M61" s="188">
        <f t="shared" si="45"/>
        <v>0</v>
      </c>
      <c r="N61" s="188">
        <f t="shared" si="45"/>
        <v>0</v>
      </c>
    </row>
    <row r="62" spans="1:14" s="187" customFormat="1" ht="25.9" customHeight="1" x14ac:dyDescent="0.2">
      <c r="A62" s="105">
        <v>661</v>
      </c>
      <c r="B62" s="106" t="s">
        <v>74</v>
      </c>
      <c r="C62" s="188">
        <f t="shared" ref="C62:N62" si="47">SUM(C63:C64)</f>
        <v>36000</v>
      </c>
      <c r="D62" s="188">
        <f t="shared" ref="D62" si="48">SUM(D63:D64)</f>
        <v>0</v>
      </c>
      <c r="E62" s="188">
        <f t="shared" si="47"/>
        <v>0</v>
      </c>
      <c r="F62" s="52">
        <f t="shared" si="47"/>
        <v>36000</v>
      </c>
      <c r="G62" s="188">
        <f t="shared" si="47"/>
        <v>36000</v>
      </c>
      <c r="H62" s="188">
        <f t="shared" si="47"/>
        <v>0</v>
      </c>
      <c r="I62" s="188">
        <f t="shared" si="47"/>
        <v>0</v>
      </c>
      <c r="J62" s="188">
        <f t="shared" si="47"/>
        <v>0</v>
      </c>
      <c r="K62" s="188">
        <f t="shared" si="47"/>
        <v>0</v>
      </c>
      <c r="L62" s="188">
        <f t="shared" si="47"/>
        <v>0</v>
      </c>
      <c r="M62" s="188">
        <f t="shared" si="47"/>
        <v>0</v>
      </c>
      <c r="N62" s="188">
        <f t="shared" si="47"/>
        <v>0</v>
      </c>
    </row>
    <row r="63" spans="1:14" ht="24" customHeight="1" x14ac:dyDescent="0.2">
      <c r="A63" s="37">
        <v>6614</v>
      </c>
      <c r="B63" s="38" t="s">
        <v>75</v>
      </c>
      <c r="C63" s="123">
        <f t="shared" ref="C63:C64" si="49">SUM(D63:F63)</f>
        <v>0</v>
      </c>
      <c r="D63" s="124"/>
      <c r="E63" s="124"/>
      <c r="F63" s="123">
        <f t="shared" ref="F63:F64" si="50">SUM(G63:N63)</f>
        <v>0</v>
      </c>
      <c r="G63" s="39"/>
      <c r="H63" s="39"/>
      <c r="I63" s="39"/>
      <c r="J63" s="39"/>
      <c r="K63" s="39"/>
      <c r="L63" s="39"/>
      <c r="M63" s="39"/>
      <c r="N63" s="39"/>
    </row>
    <row r="64" spans="1:14" ht="24" customHeight="1" x14ac:dyDescent="0.2">
      <c r="A64" s="37">
        <v>6615</v>
      </c>
      <c r="B64" s="38" t="s">
        <v>76</v>
      </c>
      <c r="C64" s="123">
        <f t="shared" si="49"/>
        <v>36000</v>
      </c>
      <c r="D64" s="124"/>
      <c r="E64" s="124"/>
      <c r="F64" s="123">
        <f t="shared" si="50"/>
        <v>36000</v>
      </c>
      <c r="G64" s="39">
        <v>36000</v>
      </c>
      <c r="H64" s="39"/>
      <c r="I64" s="39"/>
      <c r="J64" s="39"/>
      <c r="K64" s="39"/>
      <c r="L64" s="39"/>
      <c r="M64" s="39"/>
      <c r="N64" s="39"/>
    </row>
    <row r="65" spans="1:14" s="187" customFormat="1" ht="25.9" customHeight="1" x14ac:dyDescent="0.2">
      <c r="A65" s="105">
        <v>663</v>
      </c>
      <c r="B65" s="108" t="s">
        <v>77</v>
      </c>
      <c r="C65" s="188">
        <f t="shared" ref="C65:N65" si="51">SUM(C66:C67)</f>
        <v>0</v>
      </c>
      <c r="D65" s="188">
        <f t="shared" ref="D65" si="52">SUM(D66:D67)</f>
        <v>0</v>
      </c>
      <c r="E65" s="188">
        <f t="shared" si="51"/>
        <v>0</v>
      </c>
      <c r="F65" s="52">
        <f t="shared" si="51"/>
        <v>0</v>
      </c>
      <c r="G65" s="188">
        <f t="shared" si="51"/>
        <v>0</v>
      </c>
      <c r="H65" s="188">
        <f t="shared" si="51"/>
        <v>0</v>
      </c>
      <c r="I65" s="188">
        <f t="shared" si="51"/>
        <v>0</v>
      </c>
      <c r="J65" s="188">
        <f t="shared" si="51"/>
        <v>0</v>
      </c>
      <c r="K65" s="188">
        <f t="shared" si="51"/>
        <v>0</v>
      </c>
      <c r="L65" s="188">
        <f t="shared" si="51"/>
        <v>0</v>
      </c>
      <c r="M65" s="188">
        <f t="shared" si="51"/>
        <v>0</v>
      </c>
      <c r="N65" s="188">
        <f t="shared" si="51"/>
        <v>0</v>
      </c>
    </row>
    <row r="66" spans="1:14" ht="24" customHeight="1" x14ac:dyDescent="0.2">
      <c r="A66" s="37">
        <v>6631</v>
      </c>
      <c r="B66" s="38" t="s">
        <v>78</v>
      </c>
      <c r="C66" s="123">
        <f t="shared" ref="C66:C67" si="53">SUM(D66:F66)</f>
        <v>0</v>
      </c>
      <c r="D66" s="124"/>
      <c r="E66" s="124"/>
      <c r="F66" s="123">
        <f t="shared" ref="F66:F67" si="54">SUM(G66:N66)</f>
        <v>0</v>
      </c>
      <c r="G66" s="39"/>
      <c r="H66" s="39"/>
      <c r="I66" s="39"/>
      <c r="J66" s="39"/>
      <c r="K66" s="39"/>
      <c r="L66" s="39"/>
      <c r="M66" s="39"/>
      <c r="N66" s="39"/>
    </row>
    <row r="67" spans="1:14" ht="24" customHeight="1" x14ac:dyDescent="0.2">
      <c r="A67" s="37">
        <v>6632</v>
      </c>
      <c r="B67" s="41" t="s">
        <v>79</v>
      </c>
      <c r="C67" s="123">
        <f t="shared" si="53"/>
        <v>0</v>
      </c>
      <c r="D67" s="124"/>
      <c r="E67" s="124"/>
      <c r="F67" s="123">
        <f t="shared" si="54"/>
        <v>0</v>
      </c>
      <c r="G67" s="39"/>
      <c r="H67" s="39"/>
      <c r="I67" s="39"/>
      <c r="J67" s="39"/>
      <c r="K67" s="39"/>
      <c r="L67" s="39"/>
      <c r="M67" s="39"/>
      <c r="N67" s="39"/>
    </row>
    <row r="68" spans="1:14" s="187" customFormat="1" ht="25.9" customHeight="1" x14ac:dyDescent="0.2">
      <c r="A68" s="105" t="s">
        <v>80</v>
      </c>
      <c r="B68" s="108" t="s">
        <v>81</v>
      </c>
      <c r="C68" s="188">
        <f t="shared" ref="C68:N68" si="55">SUM(C69)</f>
        <v>1944000</v>
      </c>
      <c r="D68" s="188">
        <f>SUM(D69)</f>
        <v>903000</v>
      </c>
      <c r="E68" s="188">
        <f>SUM(E69)</f>
        <v>1041000</v>
      </c>
      <c r="F68" s="52">
        <f t="shared" si="55"/>
        <v>0</v>
      </c>
      <c r="G68" s="188">
        <f t="shared" si="55"/>
        <v>0</v>
      </c>
      <c r="H68" s="188">
        <f t="shared" si="55"/>
        <v>0</v>
      </c>
      <c r="I68" s="188">
        <f t="shared" si="55"/>
        <v>0</v>
      </c>
      <c r="J68" s="188">
        <f t="shared" si="55"/>
        <v>0</v>
      </c>
      <c r="K68" s="188">
        <f t="shared" si="55"/>
        <v>0</v>
      </c>
      <c r="L68" s="188">
        <f t="shared" si="55"/>
        <v>0</v>
      </c>
      <c r="M68" s="188">
        <f t="shared" si="55"/>
        <v>0</v>
      </c>
      <c r="N68" s="188">
        <f t="shared" si="55"/>
        <v>0</v>
      </c>
    </row>
    <row r="69" spans="1:14" s="187" customFormat="1" ht="25.9" customHeight="1" x14ac:dyDescent="0.2">
      <c r="A69" s="105" t="s">
        <v>138</v>
      </c>
      <c r="B69" s="108" t="s">
        <v>139</v>
      </c>
      <c r="C69" s="188">
        <f t="shared" ref="C69" si="56">SUM(C70:C72)</f>
        <v>1944000</v>
      </c>
      <c r="D69" s="188">
        <f>SUM(D70:D72)</f>
        <v>903000</v>
      </c>
      <c r="E69" s="188">
        <f>SUM(E70:E72)</f>
        <v>1041000</v>
      </c>
      <c r="F69" s="52">
        <f t="shared" ref="F69:N69" si="57">SUM(F70:F72)</f>
        <v>0</v>
      </c>
      <c r="G69" s="188">
        <f t="shared" si="57"/>
        <v>0</v>
      </c>
      <c r="H69" s="188">
        <f t="shared" si="57"/>
        <v>0</v>
      </c>
      <c r="I69" s="188">
        <f t="shared" si="57"/>
        <v>0</v>
      </c>
      <c r="J69" s="188">
        <f t="shared" si="57"/>
        <v>0</v>
      </c>
      <c r="K69" s="188">
        <f t="shared" si="57"/>
        <v>0</v>
      </c>
      <c r="L69" s="188">
        <f t="shared" si="57"/>
        <v>0</v>
      </c>
      <c r="M69" s="188">
        <f t="shared" si="57"/>
        <v>0</v>
      </c>
      <c r="N69" s="188">
        <f t="shared" si="57"/>
        <v>0</v>
      </c>
    </row>
    <row r="70" spans="1:14" ht="24" customHeight="1" x14ac:dyDescent="0.2">
      <c r="A70" s="37" t="s">
        <v>140</v>
      </c>
      <c r="B70" s="41" t="s">
        <v>141</v>
      </c>
      <c r="C70" s="123">
        <f t="shared" ref="C70:C72" si="58">SUM(D70:F70)</f>
        <v>1683000</v>
      </c>
      <c r="D70" s="39">
        <v>679000</v>
      </c>
      <c r="E70" s="39">
        <v>1004000</v>
      </c>
      <c r="F70" s="123">
        <f t="shared" ref="F70:F72" si="59">SUM(G70:N70)</f>
        <v>0</v>
      </c>
      <c r="G70" s="124"/>
      <c r="H70" s="124"/>
      <c r="I70" s="125"/>
      <c r="J70" s="125"/>
      <c r="K70" s="125"/>
      <c r="L70" s="125"/>
      <c r="M70" s="125"/>
      <c r="N70" s="125"/>
    </row>
    <row r="71" spans="1:14" ht="24" customHeight="1" x14ac:dyDescent="0.2">
      <c r="A71" s="37" t="s">
        <v>142</v>
      </c>
      <c r="B71" s="41" t="s">
        <v>143</v>
      </c>
      <c r="C71" s="123">
        <f t="shared" si="58"/>
        <v>261000</v>
      </c>
      <c r="D71" s="39">
        <v>224000</v>
      </c>
      <c r="E71" s="39">
        <v>37000</v>
      </c>
      <c r="F71" s="123">
        <f t="shared" si="59"/>
        <v>0</v>
      </c>
      <c r="G71" s="124"/>
      <c r="H71" s="124"/>
      <c r="I71" s="125"/>
      <c r="J71" s="125"/>
      <c r="K71" s="125"/>
      <c r="L71" s="125"/>
      <c r="M71" s="125"/>
      <c r="N71" s="125"/>
    </row>
    <row r="72" spans="1:14" ht="24" customHeight="1" x14ac:dyDescent="0.2">
      <c r="A72" s="37" t="s">
        <v>144</v>
      </c>
      <c r="B72" s="41" t="s">
        <v>145</v>
      </c>
      <c r="C72" s="123">
        <f t="shared" si="58"/>
        <v>0</v>
      </c>
      <c r="D72" s="39"/>
      <c r="E72" s="39"/>
      <c r="F72" s="123">
        <f t="shared" si="59"/>
        <v>0</v>
      </c>
      <c r="G72" s="124"/>
      <c r="H72" s="124"/>
      <c r="I72" s="125"/>
      <c r="J72" s="125"/>
      <c r="K72" s="125"/>
      <c r="L72" s="125"/>
      <c r="M72" s="125"/>
      <c r="N72" s="125"/>
    </row>
    <row r="73" spans="1:14" s="187" customFormat="1" ht="25.9" customHeight="1" x14ac:dyDescent="0.2">
      <c r="A73" s="105">
        <v>68</v>
      </c>
      <c r="B73" s="106" t="s">
        <v>82</v>
      </c>
      <c r="C73" s="188">
        <f t="shared" ref="C73:N74" si="60">C74</f>
        <v>0</v>
      </c>
      <c r="D73" s="188">
        <f t="shared" si="60"/>
        <v>0</v>
      </c>
      <c r="E73" s="188">
        <f t="shared" si="60"/>
        <v>0</v>
      </c>
      <c r="F73" s="52">
        <f t="shared" si="60"/>
        <v>0</v>
      </c>
      <c r="G73" s="188">
        <f t="shared" si="60"/>
        <v>0</v>
      </c>
      <c r="H73" s="188">
        <f t="shared" si="60"/>
        <v>0</v>
      </c>
      <c r="I73" s="188">
        <f t="shared" si="60"/>
        <v>0</v>
      </c>
      <c r="J73" s="188">
        <f t="shared" si="60"/>
        <v>0</v>
      </c>
      <c r="K73" s="188">
        <f t="shared" si="60"/>
        <v>0</v>
      </c>
      <c r="L73" s="188">
        <f t="shared" si="60"/>
        <v>0</v>
      </c>
      <c r="M73" s="188">
        <f t="shared" si="60"/>
        <v>0</v>
      </c>
      <c r="N73" s="188">
        <f t="shared" si="60"/>
        <v>0</v>
      </c>
    </row>
    <row r="74" spans="1:14" s="187" customFormat="1" ht="25.9" customHeight="1" x14ac:dyDescent="0.2">
      <c r="A74" s="105">
        <v>683</v>
      </c>
      <c r="B74" s="106" t="s">
        <v>83</v>
      </c>
      <c r="C74" s="188">
        <f t="shared" si="60"/>
        <v>0</v>
      </c>
      <c r="D74" s="188">
        <f t="shared" si="60"/>
        <v>0</v>
      </c>
      <c r="E74" s="188">
        <f t="shared" si="60"/>
        <v>0</v>
      </c>
      <c r="F74" s="52">
        <f t="shared" si="60"/>
        <v>0</v>
      </c>
      <c r="G74" s="188">
        <f t="shared" si="60"/>
        <v>0</v>
      </c>
      <c r="H74" s="188">
        <f t="shared" si="60"/>
        <v>0</v>
      </c>
      <c r="I74" s="188">
        <f t="shared" si="60"/>
        <v>0</v>
      </c>
      <c r="J74" s="188">
        <f t="shared" si="60"/>
        <v>0</v>
      </c>
      <c r="K74" s="188">
        <f t="shared" si="60"/>
        <v>0</v>
      </c>
      <c r="L74" s="188">
        <f t="shared" si="60"/>
        <v>0</v>
      </c>
      <c r="M74" s="188">
        <f t="shared" si="60"/>
        <v>0</v>
      </c>
      <c r="N74" s="188">
        <f t="shared" si="60"/>
        <v>0</v>
      </c>
    </row>
    <row r="75" spans="1:14" ht="24" customHeight="1" x14ac:dyDescent="0.2">
      <c r="A75" s="48">
        <v>6831</v>
      </c>
      <c r="B75" s="49" t="s">
        <v>84</v>
      </c>
      <c r="C75" s="123">
        <f t="shared" ref="C75:C77" si="61">SUM(D75:F75)</f>
        <v>0</v>
      </c>
      <c r="D75" s="130"/>
      <c r="E75" s="130"/>
      <c r="F75" s="133">
        <f t="shared" ref="F75:F77" si="62">SUM(G75:N75)</f>
        <v>0</v>
      </c>
      <c r="G75" s="47"/>
      <c r="H75" s="47"/>
      <c r="I75" s="47"/>
      <c r="J75" s="47"/>
      <c r="K75" s="47"/>
      <c r="L75" s="47"/>
      <c r="M75" s="47"/>
      <c r="N75" s="47"/>
    </row>
    <row r="76" spans="1:14" s="191" customFormat="1" ht="25.9" customHeight="1" x14ac:dyDescent="0.2">
      <c r="A76" s="166">
        <v>92211</v>
      </c>
      <c r="B76" s="167" t="s">
        <v>242</v>
      </c>
      <c r="C76" s="168">
        <f t="shared" si="61"/>
        <v>0</v>
      </c>
      <c r="D76" s="189"/>
      <c r="E76" s="189"/>
      <c r="F76" s="168">
        <f t="shared" si="62"/>
        <v>0</v>
      </c>
      <c r="G76" s="189"/>
      <c r="H76" s="189"/>
      <c r="I76" s="190"/>
      <c r="J76" s="190"/>
      <c r="K76" s="190"/>
      <c r="L76" s="190"/>
      <c r="M76" s="190"/>
      <c r="N76" s="190"/>
    </row>
    <row r="77" spans="1:14" s="191" customFormat="1" ht="25.9" customHeight="1" x14ac:dyDescent="0.2">
      <c r="A77" s="166">
        <v>92221</v>
      </c>
      <c r="B77" s="167" t="s">
        <v>243</v>
      </c>
      <c r="C77" s="168">
        <f t="shared" si="61"/>
        <v>0</v>
      </c>
      <c r="D77" s="189"/>
      <c r="E77" s="189"/>
      <c r="F77" s="168">
        <f t="shared" si="62"/>
        <v>0</v>
      </c>
      <c r="G77" s="189"/>
      <c r="H77" s="189"/>
      <c r="I77" s="190"/>
      <c r="J77" s="190"/>
      <c r="K77" s="190"/>
      <c r="L77" s="190"/>
      <c r="M77" s="190"/>
      <c r="N77" s="190"/>
    </row>
    <row r="78" spans="1:14" s="187" customFormat="1" ht="25.9" customHeight="1" x14ac:dyDescent="0.2">
      <c r="A78" s="182">
        <v>7</v>
      </c>
      <c r="B78" s="110" t="s">
        <v>85</v>
      </c>
      <c r="C78" s="192">
        <f t="shared" ref="C78:N78" si="63">C79+C103</f>
        <v>0</v>
      </c>
      <c r="D78" s="192">
        <f t="shared" ref="D78" si="64">D79+D103</f>
        <v>0</v>
      </c>
      <c r="E78" s="192">
        <f t="shared" si="63"/>
        <v>0</v>
      </c>
      <c r="F78" s="53">
        <f t="shared" si="63"/>
        <v>0</v>
      </c>
      <c r="G78" s="192">
        <f t="shared" si="63"/>
        <v>0</v>
      </c>
      <c r="H78" s="192">
        <f t="shared" si="63"/>
        <v>0</v>
      </c>
      <c r="I78" s="192">
        <f t="shared" si="63"/>
        <v>0</v>
      </c>
      <c r="J78" s="192">
        <f t="shared" si="63"/>
        <v>0</v>
      </c>
      <c r="K78" s="192">
        <f t="shared" si="63"/>
        <v>0</v>
      </c>
      <c r="L78" s="192">
        <f t="shared" si="63"/>
        <v>0</v>
      </c>
      <c r="M78" s="192">
        <f t="shared" si="63"/>
        <v>0</v>
      </c>
      <c r="N78" s="192">
        <f t="shared" si="63"/>
        <v>0</v>
      </c>
    </row>
    <row r="79" spans="1:14" s="187" customFormat="1" ht="25.9" customHeight="1" x14ac:dyDescent="0.2">
      <c r="A79" s="105">
        <v>72</v>
      </c>
      <c r="B79" s="108" t="s">
        <v>86</v>
      </c>
      <c r="C79" s="188">
        <f t="shared" ref="C79:N79" si="65">C80+C84+C92+C94+C99</f>
        <v>0</v>
      </c>
      <c r="D79" s="188">
        <f t="shared" ref="D79" si="66">D80+D84+D92+D94+D99</f>
        <v>0</v>
      </c>
      <c r="E79" s="188">
        <f t="shared" si="65"/>
        <v>0</v>
      </c>
      <c r="F79" s="52">
        <f t="shared" si="65"/>
        <v>0</v>
      </c>
      <c r="G79" s="188">
        <f t="shared" si="65"/>
        <v>0</v>
      </c>
      <c r="H79" s="188">
        <f t="shared" si="65"/>
        <v>0</v>
      </c>
      <c r="I79" s="188">
        <f t="shared" si="65"/>
        <v>0</v>
      </c>
      <c r="J79" s="188">
        <f t="shared" si="65"/>
        <v>0</v>
      </c>
      <c r="K79" s="188">
        <f t="shared" si="65"/>
        <v>0</v>
      </c>
      <c r="L79" s="188">
        <f t="shared" si="65"/>
        <v>0</v>
      </c>
      <c r="M79" s="188">
        <f t="shared" si="65"/>
        <v>0</v>
      </c>
      <c r="N79" s="188">
        <f t="shared" si="65"/>
        <v>0</v>
      </c>
    </row>
    <row r="80" spans="1:14" s="187" customFormat="1" ht="25.9" customHeight="1" x14ac:dyDescent="0.2">
      <c r="A80" s="105">
        <v>721</v>
      </c>
      <c r="B80" s="106" t="s">
        <v>87</v>
      </c>
      <c r="C80" s="188">
        <f t="shared" ref="C80:H80" si="67">SUM(C81:C83)</f>
        <v>0</v>
      </c>
      <c r="D80" s="188">
        <f t="shared" ref="D80" si="68">SUM(D81:D83)</f>
        <v>0</v>
      </c>
      <c r="E80" s="188">
        <f t="shared" si="67"/>
        <v>0</v>
      </c>
      <c r="F80" s="52">
        <f t="shared" si="67"/>
        <v>0</v>
      </c>
      <c r="G80" s="188">
        <f t="shared" si="67"/>
        <v>0</v>
      </c>
      <c r="H80" s="188">
        <f t="shared" si="67"/>
        <v>0</v>
      </c>
      <c r="I80" s="188">
        <f t="shared" ref="I80:N80" si="69">SUM(I81:I83)</f>
        <v>0</v>
      </c>
      <c r="J80" s="188">
        <f t="shared" si="69"/>
        <v>0</v>
      </c>
      <c r="K80" s="188">
        <f t="shared" si="69"/>
        <v>0</v>
      </c>
      <c r="L80" s="188">
        <f t="shared" si="69"/>
        <v>0</v>
      </c>
      <c r="M80" s="188">
        <f t="shared" si="69"/>
        <v>0</v>
      </c>
      <c r="N80" s="188">
        <f t="shared" si="69"/>
        <v>0</v>
      </c>
    </row>
    <row r="81" spans="1:14" ht="24" customHeight="1" x14ac:dyDescent="0.2">
      <c r="A81" s="37">
        <v>7211</v>
      </c>
      <c r="B81" s="38" t="s">
        <v>88</v>
      </c>
      <c r="C81" s="123">
        <f t="shared" ref="C81:C83" si="70">SUM(D81:F81)</f>
        <v>0</v>
      </c>
      <c r="D81" s="124"/>
      <c r="E81" s="124"/>
      <c r="F81" s="123">
        <f t="shared" ref="F81:F83" si="71">SUM(G81:N81)</f>
        <v>0</v>
      </c>
      <c r="G81" s="39"/>
      <c r="H81" s="39"/>
      <c r="I81" s="39"/>
      <c r="J81" s="39"/>
      <c r="K81" s="39"/>
      <c r="L81" s="39"/>
      <c r="M81" s="39"/>
      <c r="N81" s="39"/>
    </row>
    <row r="82" spans="1:14" ht="24" customHeight="1" x14ac:dyDescent="0.2">
      <c r="A82" s="37">
        <v>7212</v>
      </c>
      <c r="B82" s="38" t="s">
        <v>89</v>
      </c>
      <c r="C82" s="123">
        <f t="shared" si="70"/>
        <v>0</v>
      </c>
      <c r="D82" s="124"/>
      <c r="E82" s="124"/>
      <c r="F82" s="123">
        <f t="shared" si="71"/>
        <v>0</v>
      </c>
      <c r="G82" s="39"/>
      <c r="H82" s="39"/>
      <c r="I82" s="39"/>
      <c r="J82" s="39"/>
      <c r="K82" s="39"/>
      <c r="L82" s="39"/>
      <c r="M82" s="39"/>
      <c r="N82" s="39"/>
    </row>
    <row r="83" spans="1:14" ht="24" customHeight="1" x14ac:dyDescent="0.2">
      <c r="A83" s="37">
        <v>7214</v>
      </c>
      <c r="B83" s="38" t="s">
        <v>90</v>
      </c>
      <c r="C83" s="123">
        <f t="shared" si="70"/>
        <v>0</v>
      </c>
      <c r="D83" s="124"/>
      <c r="E83" s="124"/>
      <c r="F83" s="123">
        <f t="shared" si="71"/>
        <v>0</v>
      </c>
      <c r="G83" s="39"/>
      <c r="H83" s="39"/>
      <c r="I83" s="39"/>
      <c r="J83" s="39"/>
      <c r="K83" s="39"/>
      <c r="L83" s="39"/>
      <c r="M83" s="39"/>
      <c r="N83" s="39"/>
    </row>
    <row r="84" spans="1:14" s="187" customFormat="1" ht="25.9" customHeight="1" x14ac:dyDescent="0.2">
      <c r="A84" s="105">
        <v>722</v>
      </c>
      <c r="B84" s="106" t="s">
        <v>91</v>
      </c>
      <c r="C84" s="188">
        <f t="shared" ref="C84:N84" si="72">SUM(C85:C91)</f>
        <v>0</v>
      </c>
      <c r="D84" s="188">
        <f t="shared" ref="D84" si="73">SUM(D85:D91)</f>
        <v>0</v>
      </c>
      <c r="E84" s="188">
        <f t="shared" si="72"/>
        <v>0</v>
      </c>
      <c r="F84" s="52">
        <f t="shared" si="72"/>
        <v>0</v>
      </c>
      <c r="G84" s="188">
        <f t="shared" si="72"/>
        <v>0</v>
      </c>
      <c r="H84" s="188">
        <f t="shared" si="72"/>
        <v>0</v>
      </c>
      <c r="I84" s="188">
        <f t="shared" si="72"/>
        <v>0</v>
      </c>
      <c r="J84" s="188">
        <f t="shared" si="72"/>
        <v>0</v>
      </c>
      <c r="K84" s="188">
        <f t="shared" si="72"/>
        <v>0</v>
      </c>
      <c r="L84" s="188">
        <f t="shared" si="72"/>
        <v>0</v>
      </c>
      <c r="M84" s="188">
        <f t="shared" si="72"/>
        <v>0</v>
      </c>
      <c r="N84" s="188">
        <f t="shared" si="72"/>
        <v>0</v>
      </c>
    </row>
    <row r="85" spans="1:14" ht="24" customHeight="1" x14ac:dyDescent="0.2">
      <c r="A85" s="37">
        <v>7221</v>
      </c>
      <c r="B85" s="38" t="s">
        <v>92</v>
      </c>
      <c r="C85" s="123">
        <f t="shared" ref="C85:C91" si="74">SUM(D85:F85)</f>
        <v>0</v>
      </c>
      <c r="D85" s="124"/>
      <c r="E85" s="124"/>
      <c r="F85" s="123">
        <f t="shared" ref="F85:F93" si="75">SUM(G85:N85)</f>
        <v>0</v>
      </c>
      <c r="G85" s="39"/>
      <c r="H85" s="39"/>
      <c r="I85" s="39"/>
      <c r="J85" s="39"/>
      <c r="K85" s="39"/>
      <c r="L85" s="39"/>
      <c r="M85" s="39"/>
      <c r="N85" s="39"/>
    </row>
    <row r="86" spans="1:14" ht="24" customHeight="1" x14ac:dyDescent="0.2">
      <c r="A86" s="37">
        <v>7222</v>
      </c>
      <c r="B86" s="38" t="s">
        <v>93</v>
      </c>
      <c r="C86" s="123">
        <f t="shared" si="74"/>
        <v>0</v>
      </c>
      <c r="D86" s="124"/>
      <c r="E86" s="124"/>
      <c r="F86" s="123">
        <f t="shared" si="75"/>
        <v>0</v>
      </c>
      <c r="G86" s="39"/>
      <c r="H86" s="39"/>
      <c r="I86" s="39"/>
      <c r="J86" s="39"/>
      <c r="K86" s="39"/>
      <c r="L86" s="39"/>
      <c r="M86" s="39"/>
      <c r="N86" s="39"/>
    </row>
    <row r="87" spans="1:14" ht="24" customHeight="1" x14ac:dyDescent="0.2">
      <c r="A87" s="37">
        <v>7223</v>
      </c>
      <c r="B87" s="38" t="s">
        <v>94</v>
      </c>
      <c r="C87" s="123">
        <f t="shared" si="74"/>
        <v>0</v>
      </c>
      <c r="D87" s="124"/>
      <c r="E87" s="124"/>
      <c r="F87" s="123">
        <f t="shared" si="75"/>
        <v>0</v>
      </c>
      <c r="G87" s="39"/>
      <c r="H87" s="39"/>
      <c r="I87" s="39"/>
      <c r="J87" s="39"/>
      <c r="K87" s="39"/>
      <c r="L87" s="39"/>
      <c r="M87" s="39"/>
      <c r="N87" s="39"/>
    </row>
    <row r="88" spans="1:14" ht="24" customHeight="1" x14ac:dyDescent="0.2">
      <c r="A88" s="37">
        <v>7224</v>
      </c>
      <c r="B88" s="38" t="s">
        <v>95</v>
      </c>
      <c r="C88" s="123">
        <f t="shared" si="74"/>
        <v>0</v>
      </c>
      <c r="D88" s="124"/>
      <c r="E88" s="124"/>
      <c r="F88" s="123">
        <f t="shared" si="75"/>
        <v>0</v>
      </c>
      <c r="G88" s="39"/>
      <c r="H88" s="39"/>
      <c r="I88" s="39"/>
      <c r="J88" s="39"/>
      <c r="K88" s="39"/>
      <c r="L88" s="39"/>
      <c r="M88" s="39"/>
      <c r="N88" s="39"/>
    </row>
    <row r="89" spans="1:14" ht="24" customHeight="1" x14ac:dyDescent="0.2">
      <c r="A89" s="37">
        <v>7225</v>
      </c>
      <c r="B89" s="38" t="s">
        <v>96</v>
      </c>
      <c r="C89" s="123">
        <f t="shared" si="74"/>
        <v>0</v>
      </c>
      <c r="D89" s="124"/>
      <c r="E89" s="124"/>
      <c r="F89" s="123">
        <f t="shared" si="75"/>
        <v>0</v>
      </c>
      <c r="G89" s="39"/>
      <c r="H89" s="39"/>
      <c r="I89" s="39"/>
      <c r="J89" s="39"/>
      <c r="K89" s="39"/>
      <c r="L89" s="39"/>
      <c r="M89" s="39"/>
      <c r="N89" s="39"/>
    </row>
    <row r="90" spans="1:14" ht="24" customHeight="1" x14ac:dyDescent="0.2">
      <c r="A90" s="37">
        <v>7226</v>
      </c>
      <c r="B90" s="38" t="s">
        <v>97</v>
      </c>
      <c r="C90" s="123">
        <f t="shared" si="74"/>
        <v>0</v>
      </c>
      <c r="D90" s="124"/>
      <c r="E90" s="124"/>
      <c r="F90" s="123">
        <f t="shared" si="75"/>
        <v>0</v>
      </c>
      <c r="G90" s="39"/>
      <c r="H90" s="39"/>
      <c r="I90" s="39"/>
      <c r="J90" s="39"/>
      <c r="K90" s="39"/>
      <c r="L90" s="39"/>
      <c r="M90" s="39"/>
      <c r="N90" s="39"/>
    </row>
    <row r="91" spans="1:14" ht="24" customHeight="1" x14ac:dyDescent="0.2">
      <c r="A91" s="37">
        <v>7227</v>
      </c>
      <c r="B91" s="38" t="s">
        <v>98</v>
      </c>
      <c r="C91" s="123">
        <f t="shared" si="74"/>
        <v>0</v>
      </c>
      <c r="D91" s="124"/>
      <c r="E91" s="124"/>
      <c r="F91" s="123">
        <f t="shared" si="75"/>
        <v>0</v>
      </c>
      <c r="G91" s="39"/>
      <c r="H91" s="39"/>
      <c r="I91" s="39"/>
      <c r="J91" s="39"/>
      <c r="K91" s="39"/>
      <c r="L91" s="39"/>
      <c r="M91" s="39"/>
      <c r="N91" s="39"/>
    </row>
    <row r="92" spans="1:14" s="187" customFormat="1" ht="25.9" customHeight="1" x14ac:dyDescent="0.2">
      <c r="A92" s="105">
        <v>723</v>
      </c>
      <c r="B92" s="108" t="s">
        <v>99</v>
      </c>
      <c r="C92" s="188">
        <f t="shared" ref="C92:N92" si="76">SUM(C93:C93)</f>
        <v>0</v>
      </c>
      <c r="D92" s="188">
        <f t="shared" si="76"/>
        <v>0</v>
      </c>
      <c r="E92" s="188">
        <f t="shared" si="76"/>
        <v>0</v>
      </c>
      <c r="F92" s="52">
        <f t="shared" si="76"/>
        <v>0</v>
      </c>
      <c r="G92" s="188">
        <f t="shared" si="76"/>
        <v>0</v>
      </c>
      <c r="H92" s="188">
        <f t="shared" si="76"/>
        <v>0</v>
      </c>
      <c r="I92" s="188">
        <f t="shared" si="76"/>
        <v>0</v>
      </c>
      <c r="J92" s="188">
        <f t="shared" si="76"/>
        <v>0</v>
      </c>
      <c r="K92" s="188">
        <f t="shared" si="76"/>
        <v>0</v>
      </c>
      <c r="L92" s="188">
        <f t="shared" si="76"/>
        <v>0</v>
      </c>
      <c r="M92" s="188">
        <f t="shared" si="76"/>
        <v>0</v>
      </c>
      <c r="N92" s="188">
        <f t="shared" si="76"/>
        <v>0</v>
      </c>
    </row>
    <row r="93" spans="1:14" ht="24" customHeight="1" x14ac:dyDescent="0.2">
      <c r="A93" s="37">
        <v>7231</v>
      </c>
      <c r="B93" s="38" t="s">
        <v>100</v>
      </c>
      <c r="C93" s="123">
        <f>SUM(D93:F93)</f>
        <v>0</v>
      </c>
      <c r="D93" s="124"/>
      <c r="E93" s="124"/>
      <c r="F93" s="123">
        <f t="shared" si="75"/>
        <v>0</v>
      </c>
      <c r="G93" s="39"/>
      <c r="H93" s="39"/>
      <c r="I93" s="39"/>
      <c r="J93" s="39"/>
      <c r="K93" s="39"/>
      <c r="L93" s="39"/>
      <c r="M93" s="39"/>
      <c r="N93" s="39"/>
    </row>
    <row r="94" spans="1:14" s="187" customFormat="1" ht="25.9" customHeight="1" x14ac:dyDescent="0.2">
      <c r="A94" s="105">
        <v>724</v>
      </c>
      <c r="B94" s="108" t="s">
        <v>101</v>
      </c>
      <c r="C94" s="188">
        <f t="shared" ref="C94:N94" si="77">SUM(C95:C98)</f>
        <v>0</v>
      </c>
      <c r="D94" s="188">
        <f t="shared" ref="D94" si="78">SUM(D95:D98)</f>
        <v>0</v>
      </c>
      <c r="E94" s="188">
        <f t="shared" si="77"/>
        <v>0</v>
      </c>
      <c r="F94" s="52">
        <f t="shared" si="77"/>
        <v>0</v>
      </c>
      <c r="G94" s="188">
        <f t="shared" si="77"/>
        <v>0</v>
      </c>
      <c r="H94" s="188">
        <f t="shared" si="77"/>
        <v>0</v>
      </c>
      <c r="I94" s="188">
        <f t="shared" si="77"/>
        <v>0</v>
      </c>
      <c r="J94" s="188">
        <f t="shared" si="77"/>
        <v>0</v>
      </c>
      <c r="K94" s="188">
        <f t="shared" si="77"/>
        <v>0</v>
      </c>
      <c r="L94" s="188">
        <f t="shared" si="77"/>
        <v>0</v>
      </c>
      <c r="M94" s="188">
        <f t="shared" si="77"/>
        <v>0</v>
      </c>
      <c r="N94" s="188">
        <f t="shared" si="77"/>
        <v>0</v>
      </c>
    </row>
    <row r="95" spans="1:14" ht="24" customHeight="1" x14ac:dyDescent="0.2">
      <c r="A95" s="37">
        <v>7241</v>
      </c>
      <c r="B95" s="38" t="s">
        <v>102</v>
      </c>
      <c r="C95" s="123">
        <f t="shared" ref="C95:C98" si="79">SUM(D95:F95)</f>
        <v>0</v>
      </c>
      <c r="D95" s="124"/>
      <c r="E95" s="124"/>
      <c r="F95" s="123">
        <f t="shared" ref="F95:F98" si="80">SUM(G95:N95)</f>
        <v>0</v>
      </c>
      <c r="G95" s="39"/>
      <c r="H95" s="39"/>
      <c r="I95" s="39"/>
      <c r="J95" s="39"/>
      <c r="K95" s="39"/>
      <c r="L95" s="39"/>
      <c r="M95" s="39"/>
      <c r="N95" s="39"/>
    </row>
    <row r="96" spans="1:14" ht="24" customHeight="1" x14ac:dyDescent="0.2">
      <c r="A96" s="37">
        <v>7242</v>
      </c>
      <c r="B96" s="38" t="s">
        <v>103</v>
      </c>
      <c r="C96" s="123">
        <f t="shared" si="79"/>
        <v>0</v>
      </c>
      <c r="D96" s="124"/>
      <c r="E96" s="124"/>
      <c r="F96" s="123">
        <f t="shared" si="80"/>
        <v>0</v>
      </c>
      <c r="G96" s="39"/>
      <c r="H96" s="39"/>
      <c r="I96" s="39"/>
      <c r="J96" s="39"/>
      <c r="K96" s="39"/>
      <c r="L96" s="39"/>
      <c r="M96" s="39"/>
      <c r="N96" s="39"/>
    </row>
    <row r="97" spans="1:14" ht="24" customHeight="1" x14ac:dyDescent="0.2">
      <c r="A97" s="37">
        <v>7243</v>
      </c>
      <c r="B97" s="38" t="s">
        <v>104</v>
      </c>
      <c r="C97" s="123">
        <f t="shared" si="79"/>
        <v>0</v>
      </c>
      <c r="D97" s="124"/>
      <c r="E97" s="124"/>
      <c r="F97" s="123">
        <f t="shared" si="80"/>
        <v>0</v>
      </c>
      <c r="G97" s="39"/>
      <c r="H97" s="39"/>
      <c r="I97" s="39"/>
      <c r="J97" s="39"/>
      <c r="K97" s="39"/>
      <c r="L97" s="39"/>
      <c r="M97" s="39"/>
      <c r="N97" s="39"/>
    </row>
    <row r="98" spans="1:14" ht="24" customHeight="1" x14ac:dyDescent="0.2">
      <c r="A98" s="37">
        <v>7244</v>
      </c>
      <c r="B98" s="38" t="s">
        <v>105</v>
      </c>
      <c r="C98" s="123">
        <f t="shared" si="79"/>
        <v>0</v>
      </c>
      <c r="D98" s="124"/>
      <c r="E98" s="124"/>
      <c r="F98" s="123">
        <f t="shared" si="80"/>
        <v>0</v>
      </c>
      <c r="G98" s="39"/>
      <c r="H98" s="39"/>
      <c r="I98" s="39"/>
      <c r="J98" s="39"/>
      <c r="K98" s="39"/>
      <c r="L98" s="39"/>
      <c r="M98" s="39"/>
      <c r="N98" s="39"/>
    </row>
    <row r="99" spans="1:14" s="187" customFormat="1" ht="25.9" customHeight="1" x14ac:dyDescent="0.2">
      <c r="A99" s="105">
        <v>726</v>
      </c>
      <c r="B99" s="106" t="s">
        <v>106</v>
      </c>
      <c r="C99" s="188">
        <f t="shared" ref="C99:N99" si="81">SUM(C100:C102)</f>
        <v>0</v>
      </c>
      <c r="D99" s="188">
        <f t="shared" ref="D99" si="82">SUM(D100:D102)</f>
        <v>0</v>
      </c>
      <c r="E99" s="188">
        <f t="shared" si="81"/>
        <v>0</v>
      </c>
      <c r="F99" s="52">
        <f t="shared" si="81"/>
        <v>0</v>
      </c>
      <c r="G99" s="188">
        <f t="shared" si="81"/>
        <v>0</v>
      </c>
      <c r="H99" s="188">
        <f t="shared" si="81"/>
        <v>0</v>
      </c>
      <c r="I99" s="188">
        <f t="shared" si="81"/>
        <v>0</v>
      </c>
      <c r="J99" s="188">
        <f t="shared" si="81"/>
        <v>0</v>
      </c>
      <c r="K99" s="188">
        <f t="shared" si="81"/>
        <v>0</v>
      </c>
      <c r="L99" s="188">
        <f t="shared" si="81"/>
        <v>0</v>
      </c>
      <c r="M99" s="188">
        <f t="shared" si="81"/>
        <v>0</v>
      </c>
      <c r="N99" s="188">
        <f t="shared" si="81"/>
        <v>0</v>
      </c>
    </row>
    <row r="100" spans="1:14" ht="24" customHeight="1" x14ac:dyDescent="0.2">
      <c r="A100" s="37">
        <v>7262</v>
      </c>
      <c r="B100" s="38" t="s">
        <v>107</v>
      </c>
      <c r="C100" s="123">
        <f t="shared" ref="C100:C102" si="83">SUM(D100:F100)</f>
        <v>0</v>
      </c>
      <c r="D100" s="124"/>
      <c r="E100" s="124"/>
      <c r="F100" s="123">
        <f t="shared" ref="F100:F102" si="84">SUM(G100:N100)</f>
        <v>0</v>
      </c>
      <c r="G100" s="39"/>
      <c r="H100" s="39"/>
      <c r="I100" s="39"/>
      <c r="J100" s="39"/>
      <c r="K100" s="39"/>
      <c r="L100" s="39"/>
      <c r="M100" s="39"/>
      <c r="N100" s="39"/>
    </row>
    <row r="101" spans="1:14" ht="24" customHeight="1" x14ac:dyDescent="0.2">
      <c r="A101" s="37">
        <v>7263</v>
      </c>
      <c r="B101" s="38" t="s">
        <v>108</v>
      </c>
      <c r="C101" s="123">
        <f t="shared" si="83"/>
        <v>0</v>
      </c>
      <c r="D101" s="124"/>
      <c r="E101" s="124"/>
      <c r="F101" s="123">
        <f t="shared" si="84"/>
        <v>0</v>
      </c>
      <c r="G101" s="39"/>
      <c r="H101" s="39"/>
      <c r="I101" s="39"/>
      <c r="J101" s="39"/>
      <c r="K101" s="39"/>
      <c r="L101" s="39"/>
      <c r="M101" s="39"/>
      <c r="N101" s="39"/>
    </row>
    <row r="102" spans="1:14" ht="24" customHeight="1" x14ac:dyDescent="0.2">
      <c r="A102" s="37">
        <v>7264</v>
      </c>
      <c r="B102" s="38" t="s">
        <v>109</v>
      </c>
      <c r="C102" s="123">
        <f t="shared" si="83"/>
        <v>0</v>
      </c>
      <c r="D102" s="124"/>
      <c r="E102" s="124"/>
      <c r="F102" s="123">
        <f t="shared" si="84"/>
        <v>0</v>
      </c>
      <c r="G102" s="39"/>
      <c r="H102" s="39"/>
      <c r="I102" s="39"/>
      <c r="J102" s="39"/>
      <c r="K102" s="39"/>
      <c r="L102" s="39"/>
      <c r="M102" s="39"/>
      <c r="N102" s="39"/>
    </row>
    <row r="103" spans="1:14" s="187" customFormat="1" ht="25.9" customHeight="1" x14ac:dyDescent="0.2">
      <c r="A103" s="105">
        <v>73</v>
      </c>
      <c r="B103" s="106" t="s">
        <v>110</v>
      </c>
      <c r="C103" s="188">
        <f t="shared" ref="C103:N103" si="85">C104</f>
        <v>0</v>
      </c>
      <c r="D103" s="188">
        <f t="shared" si="85"/>
        <v>0</v>
      </c>
      <c r="E103" s="188">
        <f t="shared" si="85"/>
        <v>0</v>
      </c>
      <c r="F103" s="52">
        <f t="shared" si="85"/>
        <v>0</v>
      </c>
      <c r="G103" s="188">
        <f t="shared" si="85"/>
        <v>0</v>
      </c>
      <c r="H103" s="188">
        <f t="shared" si="85"/>
        <v>0</v>
      </c>
      <c r="I103" s="188">
        <f t="shared" si="85"/>
        <v>0</v>
      </c>
      <c r="J103" s="188">
        <f t="shared" si="85"/>
        <v>0</v>
      </c>
      <c r="K103" s="188">
        <f t="shared" si="85"/>
        <v>0</v>
      </c>
      <c r="L103" s="188">
        <f t="shared" si="85"/>
        <v>0</v>
      </c>
      <c r="M103" s="188">
        <f t="shared" si="85"/>
        <v>0</v>
      </c>
      <c r="N103" s="188">
        <f t="shared" si="85"/>
        <v>0</v>
      </c>
    </row>
    <row r="104" spans="1:14" s="187" customFormat="1" ht="25.9" customHeight="1" x14ac:dyDescent="0.2">
      <c r="A104" s="105">
        <v>731</v>
      </c>
      <c r="B104" s="106" t="s">
        <v>110</v>
      </c>
      <c r="C104" s="188">
        <f t="shared" ref="C104:N104" si="86">SUM(C105:C105)</f>
        <v>0</v>
      </c>
      <c r="D104" s="188">
        <f t="shared" si="86"/>
        <v>0</v>
      </c>
      <c r="E104" s="188">
        <f t="shared" si="86"/>
        <v>0</v>
      </c>
      <c r="F104" s="52">
        <f t="shared" si="86"/>
        <v>0</v>
      </c>
      <c r="G104" s="188">
        <f t="shared" si="86"/>
        <v>0</v>
      </c>
      <c r="H104" s="188">
        <f t="shared" si="86"/>
        <v>0</v>
      </c>
      <c r="I104" s="188">
        <f t="shared" si="86"/>
        <v>0</v>
      </c>
      <c r="J104" s="188">
        <f t="shared" si="86"/>
        <v>0</v>
      </c>
      <c r="K104" s="188">
        <f t="shared" si="86"/>
        <v>0</v>
      </c>
      <c r="L104" s="188">
        <f t="shared" si="86"/>
        <v>0</v>
      </c>
      <c r="M104" s="188">
        <f t="shared" si="86"/>
        <v>0</v>
      </c>
      <c r="N104" s="188">
        <f t="shared" si="86"/>
        <v>0</v>
      </c>
    </row>
    <row r="105" spans="1:14" ht="24" customHeight="1" x14ac:dyDescent="0.2">
      <c r="A105" s="48">
        <v>7312</v>
      </c>
      <c r="B105" s="49" t="s">
        <v>111</v>
      </c>
      <c r="C105" s="123">
        <f t="shared" ref="C105:C109" si="87">SUM(D105:F105)</f>
        <v>0</v>
      </c>
      <c r="D105" s="124"/>
      <c r="E105" s="124"/>
      <c r="F105" s="123">
        <f t="shared" ref="F105:F107" si="88">SUM(G105:N105)</f>
        <v>0</v>
      </c>
      <c r="G105" s="39"/>
      <c r="H105" s="39"/>
      <c r="I105" s="39"/>
      <c r="J105" s="39"/>
      <c r="K105" s="39"/>
      <c r="L105" s="39"/>
      <c r="M105" s="39"/>
      <c r="N105" s="39"/>
    </row>
    <row r="106" spans="1:14" ht="25.9" customHeight="1" x14ac:dyDescent="0.2">
      <c r="A106" s="170">
        <v>92212</v>
      </c>
      <c r="B106" s="171" t="s">
        <v>244</v>
      </c>
      <c r="C106" s="168">
        <f t="shared" si="87"/>
        <v>0</v>
      </c>
      <c r="D106" s="169"/>
      <c r="E106" s="169"/>
      <c r="F106" s="168">
        <f t="shared" si="88"/>
        <v>0</v>
      </c>
      <c r="G106" s="169"/>
      <c r="H106" s="169"/>
      <c r="I106" s="169"/>
      <c r="J106" s="169"/>
      <c r="K106" s="169"/>
      <c r="L106" s="169"/>
      <c r="M106" s="169"/>
      <c r="N106" s="169"/>
    </row>
    <row r="107" spans="1:14" ht="25.9" customHeight="1" x14ac:dyDescent="0.2">
      <c r="A107" s="170">
        <v>92222</v>
      </c>
      <c r="B107" s="171" t="s">
        <v>245</v>
      </c>
      <c r="C107" s="168">
        <f t="shared" si="87"/>
        <v>0</v>
      </c>
      <c r="D107" s="169"/>
      <c r="E107" s="169"/>
      <c r="F107" s="168">
        <f t="shared" si="88"/>
        <v>0</v>
      </c>
      <c r="G107" s="169"/>
      <c r="H107" s="169"/>
      <c r="I107" s="169"/>
      <c r="J107" s="169"/>
      <c r="K107" s="169"/>
      <c r="L107" s="169"/>
      <c r="M107" s="169"/>
      <c r="N107" s="169"/>
    </row>
    <row r="108" spans="1:14" s="187" customFormat="1" ht="25.9" customHeight="1" x14ac:dyDescent="0.2">
      <c r="A108" s="273" t="s">
        <v>282</v>
      </c>
      <c r="B108" s="274"/>
      <c r="C108" s="188">
        <f t="shared" ref="C108:N108" si="89">C9+C78</f>
        <v>10125000</v>
      </c>
      <c r="D108" s="188">
        <f t="shared" ref="D108" si="90">D9+D78</f>
        <v>903000</v>
      </c>
      <c r="E108" s="188">
        <f t="shared" si="89"/>
        <v>1041000</v>
      </c>
      <c r="F108" s="188">
        <f t="shared" si="89"/>
        <v>8181000</v>
      </c>
      <c r="G108" s="188">
        <f t="shared" si="89"/>
        <v>36000</v>
      </c>
      <c r="H108" s="188">
        <f t="shared" si="89"/>
        <v>431000</v>
      </c>
      <c r="I108" s="188">
        <f t="shared" si="89"/>
        <v>7699000</v>
      </c>
      <c r="J108" s="188">
        <f t="shared" si="89"/>
        <v>0</v>
      </c>
      <c r="K108" s="188">
        <f t="shared" si="89"/>
        <v>15000</v>
      </c>
      <c r="L108" s="188">
        <f t="shared" si="89"/>
        <v>0</v>
      </c>
      <c r="M108" s="188">
        <f t="shared" si="89"/>
        <v>0</v>
      </c>
      <c r="N108" s="188">
        <f t="shared" si="89"/>
        <v>0</v>
      </c>
    </row>
    <row r="109" spans="1:14" s="191" customFormat="1" ht="25.9" customHeight="1" x14ac:dyDescent="0.2">
      <c r="A109" s="127" t="s">
        <v>283</v>
      </c>
      <c r="B109" s="128" t="s">
        <v>284</v>
      </c>
      <c r="C109" s="168">
        <f t="shared" si="87"/>
        <v>0</v>
      </c>
      <c r="D109" s="129">
        <f>D76+D77+D106+D107</f>
        <v>0</v>
      </c>
      <c r="E109" s="129">
        <f>E76+E77+E106+E107</f>
        <v>0</v>
      </c>
      <c r="F109" s="129">
        <f t="shared" ref="F109" si="91">SUM(G109:N109)</f>
        <v>0</v>
      </c>
      <c r="G109" s="129">
        <f t="shared" ref="G109:N109" si="92">G76+G77+G106+G107</f>
        <v>0</v>
      </c>
      <c r="H109" s="129">
        <f t="shared" si="92"/>
        <v>0</v>
      </c>
      <c r="I109" s="129">
        <f t="shared" si="92"/>
        <v>0</v>
      </c>
      <c r="J109" s="129">
        <f t="shared" si="92"/>
        <v>0</v>
      </c>
      <c r="K109" s="129">
        <f t="shared" si="92"/>
        <v>0</v>
      </c>
      <c r="L109" s="129">
        <f t="shared" si="92"/>
        <v>0</v>
      </c>
      <c r="M109" s="129">
        <f t="shared" si="92"/>
        <v>0</v>
      </c>
      <c r="N109" s="129">
        <f t="shared" si="92"/>
        <v>0</v>
      </c>
    </row>
    <row r="110" spans="1:14" s="187" customFormat="1" ht="25.9" customHeight="1" x14ac:dyDescent="0.2">
      <c r="A110" s="273" t="s">
        <v>285</v>
      </c>
      <c r="B110" s="274"/>
      <c r="C110" s="188">
        <f>SUM(C108:C109)</f>
        <v>10125000</v>
      </c>
      <c r="D110" s="188">
        <f t="shared" ref="D110" si="93">SUM(D108:D109)</f>
        <v>903000</v>
      </c>
      <c r="E110" s="188">
        <f t="shared" ref="E110:N110" si="94">SUM(E108:E109)</f>
        <v>1041000</v>
      </c>
      <c r="F110" s="188">
        <f t="shared" si="94"/>
        <v>8181000</v>
      </c>
      <c r="G110" s="188">
        <f t="shared" si="94"/>
        <v>36000</v>
      </c>
      <c r="H110" s="188">
        <f t="shared" si="94"/>
        <v>431000</v>
      </c>
      <c r="I110" s="188">
        <f t="shared" si="94"/>
        <v>7699000</v>
      </c>
      <c r="J110" s="188">
        <f t="shared" si="94"/>
        <v>0</v>
      </c>
      <c r="K110" s="188">
        <f t="shared" si="94"/>
        <v>15000</v>
      </c>
      <c r="L110" s="188">
        <f t="shared" si="94"/>
        <v>0</v>
      </c>
      <c r="M110" s="188">
        <f t="shared" si="94"/>
        <v>0</v>
      </c>
      <c r="N110" s="188">
        <f t="shared" si="94"/>
        <v>0</v>
      </c>
    </row>
    <row r="111" spans="1:14" s="187" customFormat="1" ht="25.9" customHeight="1" x14ac:dyDescent="0.2">
      <c r="A111" s="105">
        <v>8</v>
      </c>
      <c r="B111" s="106" t="s">
        <v>112</v>
      </c>
      <c r="C111" s="188">
        <f t="shared" ref="C111:N111" si="95">C112+C119+C122</f>
        <v>0</v>
      </c>
      <c r="D111" s="188">
        <f t="shared" ref="D111" si="96">D112+D119+D122</f>
        <v>0</v>
      </c>
      <c r="E111" s="188">
        <f t="shared" si="95"/>
        <v>0</v>
      </c>
      <c r="F111" s="52">
        <f t="shared" si="95"/>
        <v>0</v>
      </c>
      <c r="G111" s="188">
        <f t="shared" si="95"/>
        <v>0</v>
      </c>
      <c r="H111" s="188">
        <f t="shared" si="95"/>
        <v>0</v>
      </c>
      <c r="I111" s="188">
        <f t="shared" si="95"/>
        <v>0</v>
      </c>
      <c r="J111" s="188">
        <f t="shared" si="95"/>
        <v>0</v>
      </c>
      <c r="K111" s="188">
        <f t="shared" si="95"/>
        <v>0</v>
      </c>
      <c r="L111" s="188">
        <f t="shared" si="95"/>
        <v>0</v>
      </c>
      <c r="M111" s="188">
        <f t="shared" si="95"/>
        <v>0</v>
      </c>
      <c r="N111" s="188">
        <f t="shared" si="95"/>
        <v>0</v>
      </c>
    </row>
    <row r="112" spans="1:14" s="187" customFormat="1" ht="25.9" customHeight="1" x14ac:dyDescent="0.2">
      <c r="A112" s="105" t="s">
        <v>113</v>
      </c>
      <c r="B112" s="114" t="s">
        <v>114</v>
      </c>
      <c r="C112" s="188">
        <f t="shared" ref="C112:N112" si="97">C113+C115+C117</f>
        <v>0</v>
      </c>
      <c r="D112" s="188">
        <f t="shared" ref="D112" si="98">D113+D115+D117</f>
        <v>0</v>
      </c>
      <c r="E112" s="188">
        <f t="shared" si="97"/>
        <v>0</v>
      </c>
      <c r="F112" s="52">
        <f t="shared" si="97"/>
        <v>0</v>
      </c>
      <c r="G112" s="188">
        <f t="shared" si="97"/>
        <v>0</v>
      </c>
      <c r="H112" s="188">
        <f t="shared" si="97"/>
        <v>0</v>
      </c>
      <c r="I112" s="188">
        <f t="shared" si="97"/>
        <v>0</v>
      </c>
      <c r="J112" s="188">
        <f t="shared" si="97"/>
        <v>0</v>
      </c>
      <c r="K112" s="188">
        <f t="shared" si="97"/>
        <v>0</v>
      </c>
      <c r="L112" s="188">
        <f t="shared" si="97"/>
        <v>0</v>
      </c>
      <c r="M112" s="188">
        <f t="shared" si="97"/>
        <v>0</v>
      </c>
      <c r="N112" s="188">
        <f t="shared" si="97"/>
        <v>0</v>
      </c>
    </row>
    <row r="113" spans="1:14" s="187" customFormat="1" ht="25.9" customHeight="1" x14ac:dyDescent="0.2">
      <c r="A113" s="105" t="s">
        <v>115</v>
      </c>
      <c r="B113" s="115" t="s">
        <v>116</v>
      </c>
      <c r="C113" s="188">
        <f t="shared" ref="C113:N113" si="99">C114</f>
        <v>0</v>
      </c>
      <c r="D113" s="188">
        <f t="shared" si="99"/>
        <v>0</v>
      </c>
      <c r="E113" s="188">
        <f t="shared" si="99"/>
        <v>0</v>
      </c>
      <c r="F113" s="52">
        <f t="shared" si="99"/>
        <v>0</v>
      </c>
      <c r="G113" s="188">
        <f t="shared" si="99"/>
        <v>0</v>
      </c>
      <c r="H113" s="188">
        <f t="shared" si="99"/>
        <v>0</v>
      </c>
      <c r="I113" s="188">
        <f t="shared" si="99"/>
        <v>0</v>
      </c>
      <c r="J113" s="188">
        <f t="shared" si="99"/>
        <v>0</v>
      </c>
      <c r="K113" s="188">
        <f t="shared" si="99"/>
        <v>0</v>
      </c>
      <c r="L113" s="188">
        <f t="shared" si="99"/>
        <v>0</v>
      </c>
      <c r="M113" s="188">
        <f t="shared" si="99"/>
        <v>0</v>
      </c>
      <c r="N113" s="188">
        <f t="shared" si="99"/>
        <v>0</v>
      </c>
    </row>
    <row r="114" spans="1:14" ht="24" customHeight="1" x14ac:dyDescent="0.2">
      <c r="A114" s="37" t="s">
        <v>117</v>
      </c>
      <c r="B114" s="42" t="s">
        <v>118</v>
      </c>
      <c r="C114" s="123">
        <f>SUM(D114:F114)</f>
        <v>0</v>
      </c>
      <c r="D114" s="124"/>
      <c r="E114" s="124"/>
      <c r="F114" s="123">
        <f t="shared" ref="F114" si="100">SUM(G114:N114)</f>
        <v>0</v>
      </c>
      <c r="G114" s="39"/>
      <c r="H114" s="39"/>
      <c r="I114" s="39"/>
      <c r="J114" s="39"/>
      <c r="K114" s="39"/>
      <c r="L114" s="39"/>
      <c r="M114" s="39"/>
      <c r="N114" s="39"/>
    </row>
    <row r="115" spans="1:14" s="187" customFormat="1" ht="25.9" customHeight="1" x14ac:dyDescent="0.2">
      <c r="A115" s="116">
        <v>813</v>
      </c>
      <c r="B115" s="117" t="s">
        <v>119</v>
      </c>
      <c r="C115" s="188">
        <f t="shared" ref="C115:N115" si="101">C116</f>
        <v>0</v>
      </c>
      <c r="D115" s="188">
        <f t="shared" si="101"/>
        <v>0</v>
      </c>
      <c r="E115" s="188">
        <f t="shared" si="101"/>
        <v>0</v>
      </c>
      <c r="F115" s="52">
        <f t="shared" si="101"/>
        <v>0</v>
      </c>
      <c r="G115" s="188">
        <f t="shared" si="101"/>
        <v>0</v>
      </c>
      <c r="H115" s="188">
        <f t="shared" si="101"/>
        <v>0</v>
      </c>
      <c r="I115" s="188">
        <f t="shared" si="101"/>
        <v>0</v>
      </c>
      <c r="J115" s="188">
        <f t="shared" si="101"/>
        <v>0</v>
      </c>
      <c r="K115" s="188">
        <f t="shared" si="101"/>
        <v>0</v>
      </c>
      <c r="L115" s="188">
        <f t="shared" si="101"/>
        <v>0</v>
      </c>
      <c r="M115" s="188">
        <f t="shared" si="101"/>
        <v>0</v>
      </c>
      <c r="N115" s="188">
        <f t="shared" si="101"/>
        <v>0</v>
      </c>
    </row>
    <row r="116" spans="1:14" ht="24" customHeight="1" x14ac:dyDescent="0.2">
      <c r="A116" s="43">
        <v>8134</v>
      </c>
      <c r="B116" s="44" t="s">
        <v>120</v>
      </c>
      <c r="C116" s="123">
        <f>SUM(D116:F116)</f>
        <v>0</v>
      </c>
      <c r="D116" s="124"/>
      <c r="E116" s="124"/>
      <c r="F116" s="123">
        <f t="shared" ref="F116" si="102">SUM(G116:N116)</f>
        <v>0</v>
      </c>
      <c r="G116" s="39"/>
      <c r="H116" s="39"/>
      <c r="I116" s="39"/>
      <c r="J116" s="39"/>
      <c r="K116" s="39"/>
      <c r="L116" s="39"/>
      <c r="M116" s="39"/>
      <c r="N116" s="39"/>
    </row>
    <row r="117" spans="1:14" s="187" customFormat="1" ht="25.9" customHeight="1" x14ac:dyDescent="0.2">
      <c r="A117" s="105" t="s">
        <v>121</v>
      </c>
      <c r="B117" s="106" t="s">
        <v>280</v>
      </c>
      <c r="C117" s="188">
        <f t="shared" ref="C117:N117" si="103">C118</f>
        <v>0</v>
      </c>
      <c r="D117" s="188">
        <f t="shared" si="103"/>
        <v>0</v>
      </c>
      <c r="E117" s="188">
        <f t="shared" si="103"/>
        <v>0</v>
      </c>
      <c r="F117" s="52">
        <f t="shared" si="103"/>
        <v>0</v>
      </c>
      <c r="G117" s="188">
        <f t="shared" si="103"/>
        <v>0</v>
      </c>
      <c r="H117" s="188">
        <f t="shared" si="103"/>
        <v>0</v>
      </c>
      <c r="I117" s="188">
        <f t="shared" si="103"/>
        <v>0</v>
      </c>
      <c r="J117" s="188">
        <f t="shared" si="103"/>
        <v>0</v>
      </c>
      <c r="K117" s="188">
        <f t="shared" si="103"/>
        <v>0</v>
      </c>
      <c r="L117" s="188">
        <f t="shared" si="103"/>
        <v>0</v>
      </c>
      <c r="M117" s="188">
        <f t="shared" si="103"/>
        <v>0</v>
      </c>
      <c r="N117" s="188">
        <f t="shared" si="103"/>
        <v>0</v>
      </c>
    </row>
    <row r="118" spans="1:14" ht="24" customHeight="1" x14ac:dyDescent="0.2">
      <c r="A118" s="45">
        <v>8181</v>
      </c>
      <c r="B118" s="45" t="s">
        <v>281</v>
      </c>
      <c r="C118" s="123">
        <f>SUM(D118:F118)</f>
        <v>0</v>
      </c>
      <c r="D118" s="124"/>
      <c r="E118" s="124"/>
      <c r="F118" s="123">
        <f t="shared" ref="F118" si="104">SUM(G118:N118)</f>
        <v>0</v>
      </c>
      <c r="G118" s="39"/>
      <c r="H118" s="39"/>
      <c r="I118" s="39"/>
      <c r="J118" s="39"/>
      <c r="K118" s="39"/>
      <c r="L118" s="39"/>
      <c r="M118" s="39"/>
      <c r="N118" s="39"/>
    </row>
    <row r="119" spans="1:14" s="187" customFormat="1" ht="25.9" customHeight="1" x14ac:dyDescent="0.2">
      <c r="A119" s="118">
        <v>83</v>
      </c>
      <c r="B119" s="114" t="s">
        <v>122</v>
      </c>
      <c r="C119" s="188">
        <f t="shared" ref="C119:N120" si="105">C120</f>
        <v>0</v>
      </c>
      <c r="D119" s="188">
        <f t="shared" si="105"/>
        <v>0</v>
      </c>
      <c r="E119" s="188">
        <f t="shared" si="105"/>
        <v>0</v>
      </c>
      <c r="F119" s="52">
        <f t="shared" si="105"/>
        <v>0</v>
      </c>
      <c r="G119" s="188">
        <f t="shared" si="105"/>
        <v>0</v>
      </c>
      <c r="H119" s="188">
        <f t="shared" si="105"/>
        <v>0</v>
      </c>
      <c r="I119" s="188">
        <f t="shared" si="105"/>
        <v>0</v>
      </c>
      <c r="J119" s="188">
        <f t="shared" si="105"/>
        <v>0</v>
      </c>
      <c r="K119" s="188">
        <f t="shared" si="105"/>
        <v>0</v>
      </c>
      <c r="L119" s="188">
        <f t="shared" si="105"/>
        <v>0</v>
      </c>
      <c r="M119" s="188">
        <f t="shared" si="105"/>
        <v>0</v>
      </c>
      <c r="N119" s="188">
        <f t="shared" si="105"/>
        <v>0</v>
      </c>
    </row>
    <row r="120" spans="1:14" s="187" customFormat="1" ht="25.9" customHeight="1" x14ac:dyDescent="0.2">
      <c r="A120" s="118">
        <v>833</v>
      </c>
      <c r="B120" s="118" t="s">
        <v>123</v>
      </c>
      <c r="C120" s="188">
        <f t="shared" si="105"/>
        <v>0</v>
      </c>
      <c r="D120" s="188">
        <f t="shared" si="105"/>
        <v>0</v>
      </c>
      <c r="E120" s="188">
        <f t="shared" si="105"/>
        <v>0</v>
      </c>
      <c r="F120" s="52">
        <f t="shared" si="105"/>
        <v>0</v>
      </c>
      <c r="G120" s="188">
        <f t="shared" si="105"/>
        <v>0</v>
      </c>
      <c r="H120" s="188">
        <f t="shared" si="105"/>
        <v>0</v>
      </c>
      <c r="I120" s="188">
        <f t="shared" si="105"/>
        <v>0</v>
      </c>
      <c r="J120" s="188">
        <f t="shared" si="105"/>
        <v>0</v>
      </c>
      <c r="K120" s="188">
        <f t="shared" si="105"/>
        <v>0</v>
      </c>
      <c r="L120" s="188">
        <f t="shared" si="105"/>
        <v>0</v>
      </c>
      <c r="M120" s="188">
        <f t="shared" si="105"/>
        <v>0</v>
      </c>
      <c r="N120" s="188">
        <f t="shared" si="105"/>
        <v>0</v>
      </c>
    </row>
    <row r="121" spans="1:14" ht="24" customHeight="1" x14ac:dyDescent="0.2">
      <c r="A121" s="45">
        <v>8331</v>
      </c>
      <c r="B121" s="45" t="s">
        <v>124</v>
      </c>
      <c r="C121" s="123">
        <f>SUM(D121:F121)</f>
        <v>0</v>
      </c>
      <c r="D121" s="124"/>
      <c r="E121" s="124"/>
      <c r="F121" s="123">
        <f t="shared" ref="F121" si="106">SUM(G121:N121)</f>
        <v>0</v>
      </c>
      <c r="G121" s="39"/>
      <c r="H121" s="39"/>
      <c r="I121" s="39"/>
      <c r="J121" s="39"/>
      <c r="K121" s="39"/>
      <c r="L121" s="39"/>
      <c r="M121" s="39"/>
      <c r="N121" s="39"/>
    </row>
    <row r="122" spans="1:14" s="187" customFormat="1" ht="25.9" customHeight="1" x14ac:dyDescent="0.2">
      <c r="A122" s="105">
        <v>84</v>
      </c>
      <c r="B122" s="106" t="s">
        <v>125</v>
      </c>
      <c r="C122" s="188">
        <f t="shared" ref="C122:N122" si="107">C123+C125+C129</f>
        <v>0</v>
      </c>
      <c r="D122" s="188">
        <f t="shared" ref="D122" si="108">D123+D125+D129</f>
        <v>0</v>
      </c>
      <c r="E122" s="188">
        <f t="shared" si="107"/>
        <v>0</v>
      </c>
      <c r="F122" s="52">
        <f t="shared" si="107"/>
        <v>0</v>
      </c>
      <c r="G122" s="188">
        <f t="shared" si="107"/>
        <v>0</v>
      </c>
      <c r="H122" s="188">
        <f t="shared" si="107"/>
        <v>0</v>
      </c>
      <c r="I122" s="188">
        <f t="shared" si="107"/>
        <v>0</v>
      </c>
      <c r="J122" s="188">
        <f t="shared" si="107"/>
        <v>0</v>
      </c>
      <c r="K122" s="188">
        <f t="shared" si="107"/>
        <v>0</v>
      </c>
      <c r="L122" s="188">
        <f t="shared" si="107"/>
        <v>0</v>
      </c>
      <c r="M122" s="188">
        <f t="shared" si="107"/>
        <v>0</v>
      </c>
      <c r="N122" s="188">
        <f t="shared" si="107"/>
        <v>0</v>
      </c>
    </row>
    <row r="123" spans="1:14" s="187" customFormat="1" ht="25.9" customHeight="1" x14ac:dyDescent="0.2">
      <c r="A123" s="105" t="s">
        <v>126</v>
      </c>
      <c r="B123" s="119" t="s">
        <v>127</v>
      </c>
      <c r="C123" s="188">
        <f t="shared" ref="C123:N123" si="109">C124</f>
        <v>0</v>
      </c>
      <c r="D123" s="188">
        <f t="shared" si="109"/>
        <v>0</v>
      </c>
      <c r="E123" s="188">
        <f t="shared" si="109"/>
        <v>0</v>
      </c>
      <c r="F123" s="52">
        <f t="shared" si="109"/>
        <v>0</v>
      </c>
      <c r="G123" s="188">
        <f t="shared" si="109"/>
        <v>0</v>
      </c>
      <c r="H123" s="188">
        <f t="shared" si="109"/>
        <v>0</v>
      </c>
      <c r="I123" s="188">
        <f t="shared" si="109"/>
        <v>0</v>
      </c>
      <c r="J123" s="188">
        <f t="shared" si="109"/>
        <v>0</v>
      </c>
      <c r="K123" s="188">
        <f t="shared" si="109"/>
        <v>0</v>
      </c>
      <c r="L123" s="188">
        <f t="shared" si="109"/>
        <v>0</v>
      </c>
      <c r="M123" s="188">
        <f t="shared" si="109"/>
        <v>0</v>
      </c>
      <c r="N123" s="188">
        <f t="shared" si="109"/>
        <v>0</v>
      </c>
    </row>
    <row r="124" spans="1:14" ht="24" customHeight="1" x14ac:dyDescent="0.2">
      <c r="A124" s="37" t="s">
        <v>128</v>
      </c>
      <c r="B124" s="46" t="s">
        <v>129</v>
      </c>
      <c r="C124" s="123">
        <f>SUM(D124:F124)</f>
        <v>0</v>
      </c>
      <c r="D124" s="124"/>
      <c r="E124" s="124"/>
      <c r="F124" s="123">
        <f t="shared" ref="F124" si="110">SUM(G124:N124)</f>
        <v>0</v>
      </c>
      <c r="G124" s="39"/>
      <c r="H124" s="39"/>
      <c r="I124" s="39"/>
      <c r="J124" s="39"/>
      <c r="K124" s="39"/>
      <c r="L124" s="39"/>
      <c r="M124" s="39"/>
      <c r="N124" s="39"/>
    </row>
    <row r="125" spans="1:14" s="187" customFormat="1" ht="25.9" customHeight="1" x14ac:dyDescent="0.2">
      <c r="A125" s="105">
        <v>844</v>
      </c>
      <c r="B125" s="106" t="s">
        <v>130</v>
      </c>
      <c r="C125" s="188">
        <f t="shared" ref="C125:N125" si="111">SUM(C126:C128)</f>
        <v>0</v>
      </c>
      <c r="D125" s="188">
        <f t="shared" ref="D125" si="112">SUM(D126:D128)</f>
        <v>0</v>
      </c>
      <c r="E125" s="188">
        <f t="shared" si="111"/>
        <v>0</v>
      </c>
      <c r="F125" s="52">
        <f t="shared" si="111"/>
        <v>0</v>
      </c>
      <c r="G125" s="188">
        <f t="shared" si="111"/>
        <v>0</v>
      </c>
      <c r="H125" s="188">
        <f t="shared" si="111"/>
        <v>0</v>
      </c>
      <c r="I125" s="188">
        <f t="shared" si="111"/>
        <v>0</v>
      </c>
      <c r="J125" s="188">
        <f t="shared" si="111"/>
        <v>0</v>
      </c>
      <c r="K125" s="188">
        <f t="shared" si="111"/>
        <v>0</v>
      </c>
      <c r="L125" s="188">
        <f t="shared" si="111"/>
        <v>0</v>
      </c>
      <c r="M125" s="188">
        <f t="shared" si="111"/>
        <v>0</v>
      </c>
      <c r="N125" s="188">
        <f t="shared" si="111"/>
        <v>0</v>
      </c>
    </row>
    <row r="126" spans="1:14" ht="24" customHeight="1" x14ac:dyDescent="0.2">
      <c r="A126" s="37">
        <v>8443</v>
      </c>
      <c r="B126" s="38" t="s">
        <v>131</v>
      </c>
      <c r="C126" s="123">
        <f>SUM(D126:F126)</f>
        <v>0</v>
      </c>
      <c r="D126" s="124"/>
      <c r="E126" s="124"/>
      <c r="F126" s="123">
        <f t="shared" ref="F126:F128" si="113">SUM(G126:N126)</f>
        <v>0</v>
      </c>
      <c r="G126" s="39"/>
      <c r="H126" s="39"/>
      <c r="I126" s="39"/>
      <c r="J126" s="39"/>
      <c r="K126" s="39"/>
      <c r="L126" s="39"/>
      <c r="M126" s="39"/>
      <c r="N126" s="39"/>
    </row>
    <row r="127" spans="1:14" ht="24" customHeight="1" x14ac:dyDescent="0.2">
      <c r="A127" s="37">
        <v>8444</v>
      </c>
      <c r="B127" s="38" t="s">
        <v>132</v>
      </c>
      <c r="C127" s="123">
        <f t="shared" ref="C127:C128" si="114">SUM(D127:F127)</f>
        <v>0</v>
      </c>
      <c r="D127" s="124"/>
      <c r="E127" s="124"/>
      <c r="F127" s="123">
        <f t="shared" si="113"/>
        <v>0</v>
      </c>
      <c r="G127" s="39"/>
      <c r="H127" s="39"/>
      <c r="I127" s="39"/>
      <c r="J127" s="39"/>
      <c r="K127" s="39"/>
      <c r="L127" s="39"/>
      <c r="M127" s="39"/>
      <c r="N127" s="39"/>
    </row>
    <row r="128" spans="1:14" ht="24" customHeight="1" x14ac:dyDescent="0.2">
      <c r="A128" s="37">
        <v>8445</v>
      </c>
      <c r="B128" s="38" t="s">
        <v>133</v>
      </c>
      <c r="C128" s="123">
        <f t="shared" si="114"/>
        <v>0</v>
      </c>
      <c r="D128" s="124"/>
      <c r="E128" s="124"/>
      <c r="F128" s="123">
        <f t="shared" si="113"/>
        <v>0</v>
      </c>
      <c r="G128" s="39"/>
      <c r="H128" s="39"/>
      <c r="I128" s="39"/>
      <c r="J128" s="39"/>
      <c r="K128" s="39"/>
      <c r="L128" s="39"/>
      <c r="M128" s="39"/>
      <c r="N128" s="39"/>
    </row>
    <row r="129" spans="1:14" s="187" customFormat="1" ht="25.9" customHeight="1" x14ac:dyDescent="0.2">
      <c r="A129" s="105" t="s">
        <v>134</v>
      </c>
      <c r="B129" s="106" t="s">
        <v>135</v>
      </c>
      <c r="C129" s="188">
        <f>C130</f>
        <v>0</v>
      </c>
      <c r="D129" s="188">
        <f t="shared" ref="D129:N129" si="115">D130</f>
        <v>0</v>
      </c>
      <c r="E129" s="188">
        <f t="shared" si="115"/>
        <v>0</v>
      </c>
      <c r="F129" s="52">
        <f t="shared" si="115"/>
        <v>0</v>
      </c>
      <c r="G129" s="188">
        <f t="shared" si="115"/>
        <v>0</v>
      </c>
      <c r="H129" s="188">
        <f t="shared" si="115"/>
        <v>0</v>
      </c>
      <c r="I129" s="188">
        <f t="shared" si="115"/>
        <v>0</v>
      </c>
      <c r="J129" s="188">
        <f t="shared" si="115"/>
        <v>0</v>
      </c>
      <c r="K129" s="188">
        <f t="shared" si="115"/>
        <v>0</v>
      </c>
      <c r="L129" s="188">
        <f t="shared" si="115"/>
        <v>0</v>
      </c>
      <c r="M129" s="188">
        <f t="shared" si="115"/>
        <v>0</v>
      </c>
      <c r="N129" s="188">
        <f t="shared" si="115"/>
        <v>0</v>
      </c>
    </row>
    <row r="130" spans="1:14" ht="24" customHeight="1" x14ac:dyDescent="0.2">
      <c r="A130" s="48" t="s">
        <v>136</v>
      </c>
      <c r="B130" s="49" t="s">
        <v>137</v>
      </c>
      <c r="C130" s="123">
        <f>SUM(D130:F130)</f>
        <v>0</v>
      </c>
      <c r="D130" s="124"/>
      <c r="E130" s="124"/>
      <c r="F130" s="123">
        <f t="shared" ref="F130:F135" si="116">SUM(G130:N130)</f>
        <v>0</v>
      </c>
      <c r="G130" s="39"/>
      <c r="H130" s="39"/>
      <c r="I130" s="39"/>
      <c r="J130" s="39"/>
      <c r="K130" s="39"/>
      <c r="L130" s="39"/>
      <c r="M130" s="39"/>
      <c r="N130" s="39"/>
    </row>
    <row r="131" spans="1:14" s="191" customFormat="1" ht="25.9" customHeight="1" x14ac:dyDescent="0.2">
      <c r="A131" s="127">
        <v>92213</v>
      </c>
      <c r="B131" s="128" t="s">
        <v>246</v>
      </c>
      <c r="C131" s="168">
        <f>SUM(D131:F131)</f>
        <v>0</v>
      </c>
      <c r="D131" s="189"/>
      <c r="E131" s="189"/>
      <c r="F131" s="168">
        <f t="shared" si="116"/>
        <v>0</v>
      </c>
      <c r="G131" s="193"/>
      <c r="H131" s="193"/>
      <c r="I131" s="193"/>
      <c r="J131" s="193"/>
      <c r="K131" s="193"/>
      <c r="L131" s="193"/>
      <c r="M131" s="193"/>
      <c r="N131" s="193"/>
    </row>
    <row r="132" spans="1:14" s="191" customFormat="1" ht="24" customHeight="1" x14ac:dyDescent="0.2">
      <c r="A132" s="127">
        <v>92223</v>
      </c>
      <c r="B132" s="128" t="s">
        <v>247</v>
      </c>
      <c r="C132" s="168">
        <f>SUM(D132:F132)</f>
        <v>0</v>
      </c>
      <c r="D132" s="189"/>
      <c r="E132" s="189"/>
      <c r="F132" s="168">
        <f t="shared" si="116"/>
        <v>0</v>
      </c>
      <c r="G132" s="193"/>
      <c r="H132" s="193"/>
      <c r="I132" s="193"/>
      <c r="J132" s="193"/>
      <c r="K132" s="193"/>
      <c r="L132" s="193"/>
      <c r="M132" s="193"/>
      <c r="N132" s="193"/>
    </row>
    <row r="133" spans="1:14" s="187" customFormat="1" ht="24" customHeight="1" x14ac:dyDescent="0.2">
      <c r="A133" s="275" t="s">
        <v>248</v>
      </c>
      <c r="B133" s="275"/>
      <c r="C133" s="188">
        <f>C111+C131+C132</f>
        <v>0</v>
      </c>
      <c r="D133" s="188">
        <f>D111+D131+D132</f>
        <v>0</v>
      </c>
      <c r="E133" s="188">
        <f>E111+E131+E132</f>
        <v>0</v>
      </c>
      <c r="F133" s="188">
        <f t="shared" ref="F133:N133" si="117">F111+F131+F132</f>
        <v>0</v>
      </c>
      <c r="G133" s="188">
        <f t="shared" si="117"/>
        <v>0</v>
      </c>
      <c r="H133" s="188">
        <f t="shared" si="117"/>
        <v>0</v>
      </c>
      <c r="I133" s="188">
        <f t="shared" si="117"/>
        <v>0</v>
      </c>
      <c r="J133" s="188">
        <f t="shared" si="117"/>
        <v>0</v>
      </c>
      <c r="K133" s="188">
        <f t="shared" si="117"/>
        <v>0</v>
      </c>
      <c r="L133" s="188">
        <f t="shared" si="117"/>
        <v>0</v>
      </c>
      <c r="M133" s="188">
        <f t="shared" si="117"/>
        <v>0</v>
      </c>
      <c r="N133" s="188">
        <f t="shared" si="117"/>
        <v>0</v>
      </c>
    </row>
    <row r="134" spans="1:14" s="187" customFormat="1" ht="24" customHeight="1" x14ac:dyDescent="0.2">
      <c r="A134" s="276" t="s">
        <v>249</v>
      </c>
      <c r="B134" s="276"/>
      <c r="C134" s="194">
        <f t="shared" ref="C134:N134" si="118">C111+C78+C9</f>
        <v>10125000</v>
      </c>
      <c r="D134" s="194">
        <f t="shared" ref="D134" si="119">D111+D78+D9</f>
        <v>903000</v>
      </c>
      <c r="E134" s="194">
        <f t="shared" si="118"/>
        <v>1041000</v>
      </c>
      <c r="F134" s="174">
        <f t="shared" si="118"/>
        <v>8181000</v>
      </c>
      <c r="G134" s="194">
        <f t="shared" si="118"/>
        <v>36000</v>
      </c>
      <c r="H134" s="194">
        <f t="shared" si="118"/>
        <v>431000</v>
      </c>
      <c r="I134" s="194">
        <f t="shared" si="118"/>
        <v>7699000</v>
      </c>
      <c r="J134" s="194">
        <f t="shared" si="118"/>
        <v>0</v>
      </c>
      <c r="K134" s="194">
        <f t="shared" si="118"/>
        <v>15000</v>
      </c>
      <c r="L134" s="194">
        <f t="shared" si="118"/>
        <v>0</v>
      </c>
      <c r="M134" s="194">
        <f t="shared" si="118"/>
        <v>0</v>
      </c>
      <c r="N134" s="194">
        <f t="shared" si="118"/>
        <v>0</v>
      </c>
    </row>
    <row r="135" spans="1:14" s="187" customFormat="1" ht="24" customHeight="1" thickBot="1" x14ac:dyDescent="0.25">
      <c r="A135" s="277" t="s">
        <v>318</v>
      </c>
      <c r="B135" s="277"/>
      <c r="C135" s="120">
        <f>C76+C77+C106+C107+C131+C132</f>
        <v>0</v>
      </c>
      <c r="D135" s="120">
        <f>D76+D77+D106+D107+D131+D132</f>
        <v>0</v>
      </c>
      <c r="E135" s="120">
        <f>E76+E77+E106+E107+E131+E132</f>
        <v>0</v>
      </c>
      <c r="F135" s="120">
        <f t="shared" si="116"/>
        <v>0</v>
      </c>
      <c r="G135" s="120">
        <f t="shared" ref="G135:N135" si="120">G76+G77+G106+G107+G131+G132</f>
        <v>0</v>
      </c>
      <c r="H135" s="120">
        <f t="shared" si="120"/>
        <v>0</v>
      </c>
      <c r="I135" s="120">
        <f t="shared" si="120"/>
        <v>0</v>
      </c>
      <c r="J135" s="120">
        <f t="shared" si="120"/>
        <v>0</v>
      </c>
      <c r="K135" s="120">
        <f t="shared" si="120"/>
        <v>0</v>
      </c>
      <c r="L135" s="120">
        <f t="shared" si="120"/>
        <v>0</v>
      </c>
      <c r="M135" s="120">
        <f t="shared" si="120"/>
        <v>0</v>
      </c>
      <c r="N135" s="120">
        <f t="shared" si="120"/>
        <v>0</v>
      </c>
    </row>
    <row r="136" spans="1:14" s="187" customFormat="1" ht="21" customHeight="1" thickTop="1" thickBot="1" x14ac:dyDescent="0.3">
      <c r="A136" s="260" t="s">
        <v>203</v>
      </c>
      <c r="B136" s="260"/>
      <c r="C136" s="121">
        <f>SUM(C134:C135)</f>
        <v>10125000</v>
      </c>
      <c r="D136" s="121">
        <f>SUM(D134:D135)</f>
        <v>903000</v>
      </c>
      <c r="E136" s="121">
        <f>SUM(E134:E135)</f>
        <v>1041000</v>
      </c>
      <c r="F136" s="121">
        <f>SUM(F134:F135)</f>
        <v>8181000</v>
      </c>
      <c r="G136" s="121">
        <f t="shared" ref="G136:N136" si="121">SUM(G134:G135)</f>
        <v>36000</v>
      </c>
      <c r="H136" s="121">
        <f t="shared" si="121"/>
        <v>431000</v>
      </c>
      <c r="I136" s="121">
        <f t="shared" si="121"/>
        <v>7699000</v>
      </c>
      <c r="J136" s="121">
        <f t="shared" si="121"/>
        <v>0</v>
      </c>
      <c r="K136" s="121">
        <f t="shared" si="121"/>
        <v>15000</v>
      </c>
      <c r="L136" s="121">
        <f t="shared" si="121"/>
        <v>0</v>
      </c>
      <c r="M136" s="121">
        <f t="shared" si="121"/>
        <v>0</v>
      </c>
      <c r="N136" s="121">
        <f t="shared" si="121"/>
        <v>0</v>
      </c>
    </row>
    <row r="137" spans="1:14" ht="13.5" thickTop="1" x14ac:dyDescent="0.2">
      <c r="E137" s="55"/>
    </row>
  </sheetData>
  <sheetProtection algorithmName="SHA-512" hashValue="MXYBdC0ENci0TOTL6WaqaBdud1nUx28Ej15WydnUj+VbNSjt+xOrC6vHcg6aGc/IaU0/4FjPCA3P/P0ItYR87w==" saltValue="sI4NyuuzkRMf1IiJ7DrFHA==" spinCount="100000" sheet="1" objects="1" scenarios="1"/>
  <mergeCells count="10">
    <mergeCell ref="A136:B136"/>
    <mergeCell ref="A5:B6"/>
    <mergeCell ref="C5:C7"/>
    <mergeCell ref="F5:F7"/>
    <mergeCell ref="G5:N5"/>
    <mergeCell ref="A108:B108"/>
    <mergeCell ref="A110:B110"/>
    <mergeCell ref="A133:B133"/>
    <mergeCell ref="A134:B134"/>
    <mergeCell ref="A135:B135"/>
  </mergeCells>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H10:H27 I19:N19 I22:N22 I25:N25 H29 I31:N31 I47:N47 I52:N52 I57:N57 I61:N62 I65:N65 I73:N74 I84:N84 I92:N92 I94:N94 I99:N99 I103:N104 I115:N115 I117:N117 I119:N120 I122:N123 I125:N125 I129:N129 I68:N69 D34:N34 I78:N80 I54:N55 I38:N39 H28:N28 G10:G30 D9:N9 G133:N135 D111:F135 I111:N113 D108:N110 I14:N14 G111:H132 D35:H107 G31:H33 C9:C135 D10:F33 I10:N11">
      <formula1>99999999</formula1>
    </dataValidation>
  </dataValidations>
  <pageMargins left="0.70866141732283472" right="0.70866141732283472" top="0.74803149606299213" bottom="0.74803149606299213" header="0.31496062992125984" footer="0.31496062992125984"/>
  <pageSetup paperSize="9" scale="48" orientation="landscape" r:id="rId1"/>
  <rowBreaks count="3" manualBreakCount="3">
    <brk id="38" max="13" man="1"/>
    <brk id="80" max="13" man="1"/>
    <brk id="11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02"/>
  <sheetViews>
    <sheetView view="pageBreakPreview" zoomScale="73" zoomScaleNormal="100" zoomScaleSheetLayoutView="73" workbookViewId="0">
      <selection activeCell="F100" sqref="F100"/>
    </sheetView>
  </sheetViews>
  <sheetFormatPr defaultColWidth="9.140625" defaultRowHeight="12.75" x14ac:dyDescent="0.2"/>
  <cols>
    <col min="1" max="1" width="4" style="26" customWidth="1"/>
    <col min="2" max="2" width="8.140625" style="82" customWidth="1"/>
    <col min="3" max="3" width="58.140625" style="26" customWidth="1"/>
    <col min="4" max="4" width="18.5703125" style="107" customWidth="1"/>
    <col min="5" max="6" width="16.28515625" style="26" customWidth="1"/>
    <col min="7" max="7" width="19.140625" style="107" customWidth="1"/>
    <col min="8" max="8" width="12.42578125" style="26" customWidth="1"/>
    <col min="9" max="9" width="13.5703125" style="26" customWidth="1"/>
    <col min="10" max="12" width="14.5703125" style="26" customWidth="1"/>
    <col min="13" max="13" width="14" style="26" customWidth="1"/>
    <col min="14" max="14" width="15" style="26" customWidth="1"/>
    <col min="15" max="15" width="16.7109375" style="26" customWidth="1"/>
    <col min="16" max="16" width="78.28515625" style="201" customWidth="1"/>
    <col min="17" max="16384" width="9.140625" style="26"/>
  </cols>
  <sheetData>
    <row r="1" spans="1:16" x14ac:dyDescent="0.2">
      <c r="A1" s="126"/>
      <c r="B1" s="76"/>
      <c r="C1" s="24"/>
      <c r="D1" s="156"/>
      <c r="E1" s="156"/>
      <c r="F1" s="156"/>
      <c r="G1" s="156"/>
      <c r="H1" s="156"/>
      <c r="I1" s="156" t="s">
        <v>188</v>
      </c>
      <c r="J1" s="126"/>
      <c r="K1" s="126"/>
      <c r="L1" s="126"/>
      <c r="M1" s="126"/>
      <c r="N1" s="126"/>
      <c r="O1" s="126"/>
    </row>
    <row r="2" spans="1:16" x14ac:dyDescent="0.2">
      <c r="A2" s="126"/>
      <c r="B2" s="77" t="s">
        <v>360</v>
      </c>
      <c r="C2" s="24"/>
      <c r="D2" s="24"/>
      <c r="E2" s="24"/>
      <c r="F2" s="24"/>
      <c r="G2" s="24"/>
      <c r="H2" s="24"/>
      <c r="I2" s="24"/>
      <c r="J2" s="126"/>
      <c r="K2" s="126"/>
      <c r="L2" s="126"/>
      <c r="M2" s="126"/>
      <c r="N2" s="126"/>
      <c r="O2" s="126"/>
    </row>
    <row r="3" spans="1:16" x14ac:dyDescent="0.2">
      <c r="A3" s="126"/>
      <c r="B3" s="76"/>
      <c r="C3" s="24"/>
      <c r="D3" s="24"/>
      <c r="E3" s="24"/>
      <c r="F3" s="24"/>
      <c r="G3" s="24"/>
      <c r="H3" s="24"/>
      <c r="I3" s="24"/>
      <c r="J3" s="126"/>
      <c r="K3" s="126"/>
      <c r="L3" s="126"/>
      <c r="M3" s="126"/>
      <c r="N3" s="126"/>
      <c r="O3" s="126"/>
    </row>
    <row r="4" spans="1:16" s="36" customFormat="1" ht="43.5" customHeight="1" thickBot="1" x14ac:dyDescent="0.25">
      <c r="A4" s="137"/>
      <c r="B4" s="157"/>
      <c r="C4" s="136"/>
      <c r="D4" s="136"/>
      <c r="E4" s="136"/>
      <c r="F4" s="211"/>
      <c r="G4" s="136"/>
      <c r="H4" s="136"/>
      <c r="I4" s="136"/>
      <c r="J4" s="137"/>
      <c r="K4" s="137"/>
      <c r="L4" s="137"/>
      <c r="M4" s="137"/>
      <c r="N4" s="137"/>
      <c r="O4" s="137"/>
      <c r="P4" s="202"/>
    </row>
    <row r="5" spans="1:16" s="122" customFormat="1" ht="17.25" customHeight="1" thickTop="1" x14ac:dyDescent="0.2">
      <c r="A5" s="285" t="s">
        <v>324</v>
      </c>
      <c r="B5" s="285"/>
      <c r="C5" s="262"/>
      <c r="D5" s="265" t="s">
        <v>323</v>
      </c>
      <c r="E5" s="92" t="s">
        <v>198</v>
      </c>
      <c r="F5" s="92" t="s">
        <v>198</v>
      </c>
      <c r="G5" s="268" t="s">
        <v>200</v>
      </c>
      <c r="H5" s="271" t="s">
        <v>195</v>
      </c>
      <c r="I5" s="271"/>
      <c r="J5" s="271"/>
      <c r="K5" s="271"/>
      <c r="L5" s="271"/>
      <c r="M5" s="271"/>
      <c r="N5" s="271"/>
      <c r="O5" s="272"/>
      <c r="P5" s="203"/>
    </row>
    <row r="6" spans="1:16" s="107" customFormat="1" ht="43.5" customHeight="1" x14ac:dyDescent="0.2">
      <c r="A6" s="286"/>
      <c r="B6" s="286"/>
      <c r="C6" s="264"/>
      <c r="D6" s="266"/>
      <c r="E6" s="184" t="s">
        <v>326</v>
      </c>
      <c r="F6" s="184" t="s">
        <v>327</v>
      </c>
      <c r="G6" s="269"/>
      <c r="H6" s="210" t="s">
        <v>329</v>
      </c>
      <c r="I6" s="93" t="s">
        <v>330</v>
      </c>
      <c r="J6" s="93" t="s">
        <v>331</v>
      </c>
      <c r="K6" s="93" t="s">
        <v>332</v>
      </c>
      <c r="L6" s="93" t="s">
        <v>333</v>
      </c>
      <c r="M6" s="93" t="s">
        <v>334</v>
      </c>
      <c r="N6" s="210" t="s">
        <v>335</v>
      </c>
      <c r="O6" s="93" t="s">
        <v>336</v>
      </c>
      <c r="P6" s="204"/>
    </row>
    <row r="7" spans="1:16" s="107" customFormat="1" ht="95.25" customHeight="1" x14ac:dyDescent="0.2">
      <c r="A7" s="138" t="s">
        <v>308</v>
      </c>
      <c r="B7" s="139" t="s">
        <v>14</v>
      </c>
      <c r="C7" s="140" t="s">
        <v>15</v>
      </c>
      <c r="D7" s="267"/>
      <c r="E7" s="96" t="s">
        <v>199</v>
      </c>
      <c r="F7" s="96" t="s">
        <v>199</v>
      </c>
      <c r="G7" s="270"/>
      <c r="H7" s="97" t="s">
        <v>189</v>
      </c>
      <c r="I7" s="97" t="s">
        <v>190</v>
      </c>
      <c r="J7" s="97" t="s">
        <v>191</v>
      </c>
      <c r="K7" s="97" t="s">
        <v>196</v>
      </c>
      <c r="L7" s="98" t="s">
        <v>197</v>
      </c>
      <c r="M7" s="97" t="s">
        <v>192</v>
      </c>
      <c r="N7" s="97" t="s">
        <v>193</v>
      </c>
      <c r="O7" s="99" t="s">
        <v>194</v>
      </c>
      <c r="P7" s="204"/>
    </row>
    <row r="8" spans="1:16" s="107" customFormat="1" ht="9.75" customHeight="1" thickBot="1" x14ac:dyDescent="0.25">
      <c r="A8" s="141"/>
      <c r="B8" s="142">
        <v>1</v>
      </c>
      <c r="C8" s="100">
        <v>2</v>
      </c>
      <c r="D8" s="101" t="s">
        <v>202</v>
      </c>
      <c r="E8" s="101">
        <v>4</v>
      </c>
      <c r="F8" s="101">
        <v>4</v>
      </c>
      <c r="G8" s="101" t="s">
        <v>201</v>
      </c>
      <c r="H8" s="102">
        <v>6</v>
      </c>
      <c r="I8" s="102">
        <v>7</v>
      </c>
      <c r="J8" s="102">
        <v>8</v>
      </c>
      <c r="K8" s="102">
        <v>9</v>
      </c>
      <c r="L8" s="102">
        <v>10</v>
      </c>
      <c r="M8" s="102">
        <v>11</v>
      </c>
      <c r="N8" s="102">
        <v>12</v>
      </c>
      <c r="O8" s="102">
        <v>13</v>
      </c>
      <c r="P8" s="204"/>
    </row>
    <row r="9" spans="1:16" s="177" customFormat="1" ht="31.5" customHeight="1" thickTop="1" x14ac:dyDescent="0.2">
      <c r="A9" s="278" t="s">
        <v>338</v>
      </c>
      <c r="B9" s="279"/>
      <c r="C9" s="279"/>
      <c r="D9" s="195">
        <f>D10+D84+D120+D129+D134+D137+D144+D147+D158+D169+D190+D195</f>
        <v>10125000</v>
      </c>
      <c r="E9" s="195">
        <f t="shared" ref="E9:O9" si="0">E10+E84+E120+E129+E134+E137+E144+E147+E158+E169+E190+E195</f>
        <v>903000</v>
      </c>
      <c r="F9" s="195">
        <f t="shared" si="0"/>
        <v>1041000</v>
      </c>
      <c r="G9" s="195">
        <f t="shared" si="0"/>
        <v>8181000</v>
      </c>
      <c r="H9" s="195">
        <f t="shared" si="0"/>
        <v>36000</v>
      </c>
      <c r="I9" s="195">
        <f t="shared" si="0"/>
        <v>431000</v>
      </c>
      <c r="J9" s="195">
        <f t="shared" si="0"/>
        <v>7699000</v>
      </c>
      <c r="K9" s="195">
        <f t="shared" si="0"/>
        <v>0</v>
      </c>
      <c r="L9" s="195">
        <f t="shared" si="0"/>
        <v>15000</v>
      </c>
      <c r="M9" s="195">
        <f t="shared" si="0"/>
        <v>0</v>
      </c>
      <c r="N9" s="195">
        <f t="shared" si="0"/>
        <v>0</v>
      </c>
      <c r="O9" s="195">
        <f t="shared" si="0"/>
        <v>0</v>
      </c>
      <c r="P9" s="219" t="s">
        <v>340</v>
      </c>
    </row>
    <row r="10" spans="1:16" s="175" customFormat="1" ht="30" customHeight="1" x14ac:dyDescent="0.2">
      <c r="A10" s="280" t="s">
        <v>328</v>
      </c>
      <c r="B10" s="281"/>
      <c r="C10" s="281"/>
      <c r="D10" s="196">
        <f>D11+D21+D54+D60+D65+D70</f>
        <v>8141000</v>
      </c>
      <c r="E10" s="196">
        <f t="shared" ref="E10" si="1">E11+E21+E54+E60+E65+E70</f>
        <v>679000</v>
      </c>
      <c r="F10" s="196">
        <f t="shared" ref="F10:O10" si="2">F11+F21+F54+F60+F65+F70</f>
        <v>25000</v>
      </c>
      <c r="G10" s="196">
        <f t="shared" si="2"/>
        <v>7437000</v>
      </c>
      <c r="H10" s="196">
        <f t="shared" si="2"/>
        <v>36000</v>
      </c>
      <c r="I10" s="196">
        <f t="shared" si="2"/>
        <v>0</v>
      </c>
      <c r="J10" s="196">
        <f t="shared" si="2"/>
        <v>7401000</v>
      </c>
      <c r="K10" s="196">
        <f t="shared" si="2"/>
        <v>0</v>
      </c>
      <c r="L10" s="196">
        <f t="shared" si="2"/>
        <v>0</v>
      </c>
      <c r="M10" s="196">
        <f t="shared" si="2"/>
        <v>0</v>
      </c>
      <c r="N10" s="196">
        <f t="shared" si="2"/>
        <v>0</v>
      </c>
      <c r="O10" s="196">
        <f t="shared" si="2"/>
        <v>0</v>
      </c>
      <c r="P10" s="294" t="s">
        <v>341</v>
      </c>
    </row>
    <row r="11" spans="1:16" s="187" customFormat="1" ht="24" customHeight="1" x14ac:dyDescent="0.2">
      <c r="B11" s="111">
        <v>31</v>
      </c>
      <c r="C11" s="112" t="s">
        <v>250</v>
      </c>
      <c r="D11" s="197">
        <f>D12+D19+D17</f>
        <v>7268000</v>
      </c>
      <c r="E11" s="197">
        <f>E12+E19+E17</f>
        <v>0</v>
      </c>
      <c r="F11" s="197">
        <f>F12+F19+F17</f>
        <v>0</v>
      </c>
      <c r="G11" s="54">
        <f>G12+G17+G19</f>
        <v>7268000</v>
      </c>
      <c r="H11" s="197">
        <f>H12+H19+H17</f>
        <v>0</v>
      </c>
      <c r="I11" s="197">
        <f t="shared" ref="I11:O11" si="3">I12+I19+I17</f>
        <v>0</v>
      </c>
      <c r="J11" s="197">
        <f t="shared" si="3"/>
        <v>7268000</v>
      </c>
      <c r="K11" s="197">
        <f t="shared" si="3"/>
        <v>0</v>
      </c>
      <c r="L11" s="197">
        <f t="shared" si="3"/>
        <v>0</v>
      </c>
      <c r="M11" s="197">
        <f t="shared" si="3"/>
        <v>0</v>
      </c>
      <c r="N11" s="197">
        <f t="shared" si="3"/>
        <v>0</v>
      </c>
      <c r="O11" s="197">
        <f t="shared" si="3"/>
        <v>0</v>
      </c>
      <c r="P11" s="294"/>
    </row>
    <row r="12" spans="1:16" s="187" customFormat="1" ht="24" customHeight="1" x14ac:dyDescent="0.2">
      <c r="B12" s="111">
        <v>311</v>
      </c>
      <c r="C12" s="112" t="s">
        <v>251</v>
      </c>
      <c r="D12" s="197">
        <f>SUM(D13:D16)</f>
        <v>6138000</v>
      </c>
      <c r="E12" s="197">
        <f>SUM(E13:E16)</f>
        <v>0</v>
      </c>
      <c r="F12" s="197">
        <f>SUM(F13:F16)</f>
        <v>0</v>
      </c>
      <c r="G12" s="54">
        <f>SUM(G13:G16)</f>
        <v>6138000</v>
      </c>
      <c r="H12" s="197">
        <f>SUM(H13:H16)</f>
        <v>0</v>
      </c>
      <c r="I12" s="197">
        <f t="shared" ref="I12:O12" si="4">SUM(I13:I16)</f>
        <v>0</v>
      </c>
      <c r="J12" s="197">
        <f t="shared" si="4"/>
        <v>6138000</v>
      </c>
      <c r="K12" s="197">
        <f t="shared" si="4"/>
        <v>0</v>
      </c>
      <c r="L12" s="197">
        <f t="shared" si="4"/>
        <v>0</v>
      </c>
      <c r="M12" s="197">
        <f t="shared" si="4"/>
        <v>0</v>
      </c>
      <c r="N12" s="197">
        <f t="shared" si="4"/>
        <v>0</v>
      </c>
      <c r="O12" s="197">
        <f t="shared" si="4"/>
        <v>0</v>
      </c>
      <c r="P12" s="294"/>
    </row>
    <row r="13" spans="1:16" ht="24" customHeight="1" x14ac:dyDescent="0.2">
      <c r="B13" s="56">
        <v>3111</v>
      </c>
      <c r="C13" s="57" t="s">
        <v>146</v>
      </c>
      <c r="D13" s="143">
        <f>SUM(E13:G13)</f>
        <v>6100000</v>
      </c>
      <c r="E13" s="152"/>
      <c r="F13" s="152"/>
      <c r="G13" s="143">
        <f>SUM(H13:O13)</f>
        <v>6100000</v>
      </c>
      <c r="H13" s="50"/>
      <c r="I13" s="50"/>
      <c r="J13" s="50">
        <v>6100000</v>
      </c>
      <c r="K13" s="50"/>
      <c r="L13" s="50"/>
      <c r="M13" s="50"/>
      <c r="N13" s="50"/>
      <c r="O13" s="50"/>
      <c r="P13" s="294"/>
    </row>
    <row r="14" spans="1:16" ht="24" customHeight="1" x14ac:dyDescent="0.2">
      <c r="B14" s="56">
        <v>3112</v>
      </c>
      <c r="C14" s="57" t="s">
        <v>204</v>
      </c>
      <c r="D14" s="143">
        <f t="shared" ref="D14:D20" si="5">SUM(E14:G14)</f>
        <v>0</v>
      </c>
      <c r="E14" s="152"/>
      <c r="F14" s="152"/>
      <c r="G14" s="143">
        <f>SUM(H14:O14)</f>
        <v>0</v>
      </c>
      <c r="H14" s="50"/>
      <c r="I14" s="50"/>
      <c r="J14" s="50"/>
      <c r="K14" s="50"/>
      <c r="L14" s="50"/>
      <c r="M14" s="50"/>
      <c r="N14" s="50"/>
      <c r="O14" s="50"/>
    </row>
    <row r="15" spans="1:16" ht="24" customHeight="1" x14ac:dyDescent="0.2">
      <c r="B15" s="56">
        <v>3113</v>
      </c>
      <c r="C15" s="57" t="s">
        <v>205</v>
      </c>
      <c r="D15" s="143">
        <f t="shared" si="5"/>
        <v>23000</v>
      </c>
      <c r="E15" s="152"/>
      <c r="F15" s="152"/>
      <c r="G15" s="143">
        <f>SUM(H15:O15)</f>
        <v>23000</v>
      </c>
      <c r="H15" s="50"/>
      <c r="I15" s="50"/>
      <c r="J15" s="50">
        <v>23000</v>
      </c>
      <c r="K15" s="50"/>
      <c r="L15" s="50"/>
      <c r="M15" s="50"/>
      <c r="N15" s="50"/>
      <c r="O15" s="50"/>
    </row>
    <row r="16" spans="1:16" ht="24" customHeight="1" x14ac:dyDescent="0.2">
      <c r="B16" s="56">
        <v>3114</v>
      </c>
      <c r="C16" s="57" t="s">
        <v>206</v>
      </c>
      <c r="D16" s="143">
        <f t="shared" si="5"/>
        <v>15000</v>
      </c>
      <c r="E16" s="152"/>
      <c r="F16" s="152"/>
      <c r="G16" s="143">
        <f>SUM(H16:O16)</f>
        <v>15000</v>
      </c>
      <c r="H16" s="50"/>
      <c r="I16" s="50"/>
      <c r="J16" s="50">
        <v>15000</v>
      </c>
      <c r="K16" s="50"/>
      <c r="L16" s="50"/>
      <c r="M16" s="50"/>
      <c r="N16" s="50"/>
      <c r="O16" s="50"/>
    </row>
    <row r="17" spans="2:16" s="187" customFormat="1" ht="24" customHeight="1" x14ac:dyDescent="0.2">
      <c r="B17" s="111">
        <v>312</v>
      </c>
      <c r="C17" s="112" t="s">
        <v>148</v>
      </c>
      <c r="D17" s="143">
        <f>D18</f>
        <v>180000</v>
      </c>
      <c r="E17" s="197">
        <f>SUM(E18)</f>
        <v>0</v>
      </c>
      <c r="F17" s="197">
        <f>SUM(F18)</f>
        <v>0</v>
      </c>
      <c r="G17" s="54">
        <f>SUM(G18)</f>
        <v>180000</v>
      </c>
      <c r="H17" s="197">
        <f>SUM(H18)</f>
        <v>0</v>
      </c>
      <c r="I17" s="197">
        <f t="shared" ref="I17:O17" si="6">SUM(I18)</f>
        <v>0</v>
      </c>
      <c r="J17" s="197">
        <f t="shared" si="6"/>
        <v>180000</v>
      </c>
      <c r="K17" s="197">
        <f t="shared" si="6"/>
        <v>0</v>
      </c>
      <c r="L17" s="197">
        <f t="shared" si="6"/>
        <v>0</v>
      </c>
      <c r="M17" s="197">
        <f t="shared" si="6"/>
        <v>0</v>
      </c>
      <c r="N17" s="197">
        <f t="shared" si="6"/>
        <v>0</v>
      </c>
      <c r="O17" s="197">
        <f t="shared" si="6"/>
        <v>0</v>
      </c>
      <c r="P17" s="205"/>
    </row>
    <row r="18" spans="2:16" ht="24" customHeight="1" x14ac:dyDescent="0.2">
      <c r="B18" s="56" t="s">
        <v>147</v>
      </c>
      <c r="C18" s="57" t="s">
        <v>148</v>
      </c>
      <c r="D18" s="143">
        <f t="shared" si="5"/>
        <v>180000</v>
      </c>
      <c r="E18" s="152"/>
      <c r="F18" s="152"/>
      <c r="G18" s="143">
        <f>SUM(H18:O18)</f>
        <v>180000</v>
      </c>
      <c r="H18" s="50"/>
      <c r="I18" s="50"/>
      <c r="J18" s="50">
        <v>180000</v>
      </c>
      <c r="K18" s="50"/>
      <c r="L18" s="50"/>
      <c r="M18" s="50"/>
      <c r="N18" s="50"/>
      <c r="O18" s="50"/>
    </row>
    <row r="19" spans="2:16" s="187" customFormat="1" ht="24" customHeight="1" x14ac:dyDescent="0.2">
      <c r="B19" s="111">
        <v>313</v>
      </c>
      <c r="C19" s="112" t="s">
        <v>252</v>
      </c>
      <c r="D19" s="197">
        <f t="shared" ref="D19:O19" si="7">SUM(D20:D20)</f>
        <v>950000</v>
      </c>
      <c r="E19" s="197">
        <f t="shared" si="7"/>
        <v>0</v>
      </c>
      <c r="F19" s="197">
        <f t="shared" si="7"/>
        <v>0</v>
      </c>
      <c r="G19" s="54">
        <f t="shared" si="7"/>
        <v>950000</v>
      </c>
      <c r="H19" s="197">
        <f t="shared" si="7"/>
        <v>0</v>
      </c>
      <c r="I19" s="197">
        <f t="shared" si="7"/>
        <v>0</v>
      </c>
      <c r="J19" s="197">
        <f t="shared" si="7"/>
        <v>950000</v>
      </c>
      <c r="K19" s="197">
        <f t="shared" si="7"/>
        <v>0</v>
      </c>
      <c r="L19" s="197">
        <f t="shared" si="7"/>
        <v>0</v>
      </c>
      <c r="M19" s="197">
        <f t="shared" si="7"/>
        <v>0</v>
      </c>
      <c r="N19" s="197">
        <f t="shared" si="7"/>
        <v>0</v>
      </c>
      <c r="O19" s="197">
        <f t="shared" si="7"/>
        <v>0</v>
      </c>
      <c r="P19" s="205"/>
    </row>
    <row r="20" spans="2:16" ht="24" customHeight="1" x14ac:dyDescent="0.2">
      <c r="B20" s="56">
        <v>3132</v>
      </c>
      <c r="C20" s="57" t="s">
        <v>207</v>
      </c>
      <c r="D20" s="143">
        <f t="shared" si="5"/>
        <v>950000</v>
      </c>
      <c r="E20" s="152"/>
      <c r="F20" s="152"/>
      <c r="G20" s="143">
        <f>SUM(H20:O20)</f>
        <v>950000</v>
      </c>
      <c r="H20" s="50"/>
      <c r="I20" s="50"/>
      <c r="J20" s="50">
        <v>950000</v>
      </c>
      <c r="K20" s="50"/>
      <c r="L20" s="50"/>
      <c r="M20" s="50"/>
      <c r="N20" s="50"/>
      <c r="O20" s="50"/>
    </row>
    <row r="21" spans="2:16" s="187" customFormat="1" ht="24" customHeight="1" x14ac:dyDescent="0.2">
      <c r="B21" s="111">
        <v>32</v>
      </c>
      <c r="C21" s="112" t="s">
        <v>253</v>
      </c>
      <c r="D21" s="197">
        <f t="shared" ref="D21:O21" si="8">D22+D27+D34+D44+D46</f>
        <v>867000</v>
      </c>
      <c r="E21" s="197">
        <f t="shared" ref="E21" si="9">E22+E27+E34+E44+E46</f>
        <v>673000</v>
      </c>
      <c r="F21" s="197">
        <f t="shared" si="8"/>
        <v>25000</v>
      </c>
      <c r="G21" s="54">
        <f t="shared" si="8"/>
        <v>169000</v>
      </c>
      <c r="H21" s="197">
        <f t="shared" si="8"/>
        <v>36000</v>
      </c>
      <c r="I21" s="197">
        <f t="shared" si="8"/>
        <v>0</v>
      </c>
      <c r="J21" s="197">
        <f t="shared" si="8"/>
        <v>133000</v>
      </c>
      <c r="K21" s="197">
        <f t="shared" si="8"/>
        <v>0</v>
      </c>
      <c r="L21" s="197">
        <f t="shared" si="8"/>
        <v>0</v>
      </c>
      <c r="M21" s="197">
        <f t="shared" si="8"/>
        <v>0</v>
      </c>
      <c r="N21" s="197">
        <f t="shared" si="8"/>
        <v>0</v>
      </c>
      <c r="O21" s="197">
        <f t="shared" si="8"/>
        <v>0</v>
      </c>
      <c r="P21" s="205"/>
    </row>
    <row r="22" spans="2:16" s="187" customFormat="1" ht="24" customHeight="1" x14ac:dyDescent="0.2">
      <c r="B22" s="111">
        <v>321</v>
      </c>
      <c r="C22" s="112" t="s">
        <v>254</v>
      </c>
      <c r="D22" s="197">
        <f>SUM(D23:D26)</f>
        <v>157000</v>
      </c>
      <c r="E22" s="197">
        <f>SUM(E23:E26)</f>
        <v>8000</v>
      </c>
      <c r="F22" s="197">
        <f>SUM(F23:F26)</f>
        <v>0</v>
      </c>
      <c r="G22" s="54">
        <f>SUM(G23:G26)</f>
        <v>149000</v>
      </c>
      <c r="H22" s="197">
        <f>SUM(H23:H26)</f>
        <v>16000</v>
      </c>
      <c r="I22" s="197">
        <f t="shared" ref="I22:O22" si="10">SUM(I23:I26)</f>
        <v>0</v>
      </c>
      <c r="J22" s="197">
        <f t="shared" si="10"/>
        <v>133000</v>
      </c>
      <c r="K22" s="197">
        <f t="shared" si="10"/>
        <v>0</v>
      </c>
      <c r="L22" s="197">
        <f t="shared" si="10"/>
        <v>0</v>
      </c>
      <c r="M22" s="197">
        <f t="shared" si="10"/>
        <v>0</v>
      </c>
      <c r="N22" s="197">
        <f t="shared" si="10"/>
        <v>0</v>
      </c>
      <c r="O22" s="197">
        <f t="shared" si="10"/>
        <v>0</v>
      </c>
      <c r="P22" s="205"/>
    </row>
    <row r="23" spans="2:16" ht="24" customHeight="1" x14ac:dyDescent="0.2">
      <c r="B23" s="56">
        <v>3211</v>
      </c>
      <c r="C23" s="57" t="s">
        <v>149</v>
      </c>
      <c r="D23" s="143">
        <f t="shared" ref="D23:D26" si="11">SUM(E23:G23)</f>
        <v>15000</v>
      </c>
      <c r="E23" s="50">
        <v>5000</v>
      </c>
      <c r="F23" s="152"/>
      <c r="G23" s="143">
        <f>SUM(H23:O23)</f>
        <v>10000</v>
      </c>
      <c r="H23" s="50">
        <v>10000</v>
      </c>
      <c r="I23" s="50"/>
      <c r="J23" s="50"/>
      <c r="K23" s="50"/>
      <c r="L23" s="50"/>
      <c r="M23" s="50"/>
      <c r="N23" s="50"/>
      <c r="O23" s="50"/>
    </row>
    <row r="24" spans="2:16" ht="24" customHeight="1" x14ac:dyDescent="0.2">
      <c r="B24" s="56">
        <v>3212</v>
      </c>
      <c r="C24" s="57" t="s">
        <v>150</v>
      </c>
      <c r="D24" s="143">
        <f t="shared" si="11"/>
        <v>133000</v>
      </c>
      <c r="E24" s="50"/>
      <c r="F24" s="152"/>
      <c r="G24" s="143">
        <f>SUM(H24:O24)</f>
        <v>133000</v>
      </c>
      <c r="H24" s="50"/>
      <c r="I24" s="50"/>
      <c r="J24" s="50">
        <v>133000</v>
      </c>
      <c r="K24" s="50"/>
      <c r="L24" s="50"/>
      <c r="M24" s="50"/>
      <c r="N24" s="50"/>
      <c r="O24" s="50"/>
    </row>
    <row r="25" spans="2:16" ht="24" customHeight="1" x14ac:dyDescent="0.2">
      <c r="B25" s="56">
        <v>3213</v>
      </c>
      <c r="C25" s="57" t="s">
        <v>151</v>
      </c>
      <c r="D25" s="143">
        <f t="shared" si="11"/>
        <v>5000</v>
      </c>
      <c r="E25" s="50">
        <v>3000</v>
      </c>
      <c r="F25" s="152"/>
      <c r="G25" s="143">
        <f>SUM(H25:O25)</f>
        <v>2000</v>
      </c>
      <c r="H25" s="50">
        <v>2000</v>
      </c>
      <c r="I25" s="50"/>
      <c r="J25" s="50"/>
      <c r="K25" s="50"/>
      <c r="L25" s="50"/>
      <c r="M25" s="50"/>
      <c r="N25" s="50"/>
      <c r="O25" s="50"/>
    </row>
    <row r="26" spans="2:16" ht="24" customHeight="1" x14ac:dyDescent="0.2">
      <c r="B26" s="56">
        <v>3214</v>
      </c>
      <c r="C26" s="57" t="s">
        <v>152</v>
      </c>
      <c r="D26" s="143">
        <f t="shared" si="11"/>
        <v>4000</v>
      </c>
      <c r="E26" s="50"/>
      <c r="F26" s="152"/>
      <c r="G26" s="143">
        <f>SUM(H26:O26)</f>
        <v>4000</v>
      </c>
      <c r="H26" s="50">
        <v>4000</v>
      </c>
      <c r="I26" s="50"/>
      <c r="J26" s="50"/>
      <c r="K26" s="50"/>
      <c r="L26" s="50"/>
      <c r="M26" s="50"/>
      <c r="N26" s="50"/>
      <c r="O26" s="50"/>
    </row>
    <row r="27" spans="2:16" s="187" customFormat="1" ht="24" customHeight="1" x14ac:dyDescent="0.2">
      <c r="B27" s="111">
        <v>322</v>
      </c>
      <c r="C27" s="112" t="s">
        <v>255</v>
      </c>
      <c r="D27" s="197">
        <f t="shared" ref="D27:O27" si="12">SUM(D28:D33)</f>
        <v>355000</v>
      </c>
      <c r="E27" s="197">
        <f t="shared" ref="E27" si="13">SUM(E28:E33)</f>
        <v>345000</v>
      </c>
      <c r="F27" s="197">
        <f t="shared" si="12"/>
        <v>0</v>
      </c>
      <c r="G27" s="54">
        <f t="shared" si="12"/>
        <v>10000</v>
      </c>
      <c r="H27" s="197">
        <f t="shared" si="12"/>
        <v>10000</v>
      </c>
      <c r="I27" s="197">
        <f t="shared" si="12"/>
        <v>0</v>
      </c>
      <c r="J27" s="197">
        <f t="shared" si="12"/>
        <v>0</v>
      </c>
      <c r="K27" s="197">
        <f t="shared" si="12"/>
        <v>0</v>
      </c>
      <c r="L27" s="197">
        <f t="shared" si="12"/>
        <v>0</v>
      </c>
      <c r="M27" s="197">
        <f t="shared" si="12"/>
        <v>0</v>
      </c>
      <c r="N27" s="197">
        <f t="shared" si="12"/>
        <v>0</v>
      </c>
      <c r="O27" s="197">
        <f t="shared" si="12"/>
        <v>0</v>
      </c>
      <c r="P27" s="205"/>
    </row>
    <row r="28" spans="2:16" ht="24" customHeight="1" x14ac:dyDescent="0.2">
      <c r="B28" s="56">
        <v>3221</v>
      </c>
      <c r="C28" s="57" t="s">
        <v>153</v>
      </c>
      <c r="D28" s="143">
        <f t="shared" ref="D28:D33" si="14">SUM(E28:G28)</f>
        <v>54000</v>
      </c>
      <c r="E28" s="50">
        <v>50000</v>
      </c>
      <c r="F28" s="152"/>
      <c r="G28" s="143">
        <f t="shared" ref="G28:G33" si="15">SUM(H28:O28)</f>
        <v>4000</v>
      </c>
      <c r="H28" s="50">
        <v>4000</v>
      </c>
      <c r="I28" s="50"/>
      <c r="J28" s="50"/>
      <c r="K28" s="50"/>
      <c r="L28" s="50"/>
      <c r="M28" s="50"/>
      <c r="N28" s="50"/>
      <c r="O28" s="50"/>
    </row>
    <row r="29" spans="2:16" ht="24" customHeight="1" x14ac:dyDescent="0.2">
      <c r="B29" s="56">
        <v>3222</v>
      </c>
      <c r="C29" s="57" t="s">
        <v>208</v>
      </c>
      <c r="D29" s="143">
        <f t="shared" si="14"/>
        <v>0</v>
      </c>
      <c r="E29" s="50"/>
      <c r="F29" s="152"/>
      <c r="G29" s="143">
        <f t="shared" si="15"/>
        <v>0</v>
      </c>
      <c r="H29" s="50"/>
      <c r="I29" s="50"/>
      <c r="J29" s="50"/>
      <c r="K29" s="50"/>
      <c r="L29" s="50"/>
      <c r="M29" s="50"/>
      <c r="N29" s="50"/>
      <c r="O29" s="50"/>
    </row>
    <row r="30" spans="2:16" ht="24" customHeight="1" x14ac:dyDescent="0.2">
      <c r="B30" s="56">
        <v>3223</v>
      </c>
      <c r="C30" s="57" t="s">
        <v>154</v>
      </c>
      <c r="D30" s="143">
        <f t="shared" si="14"/>
        <v>265000</v>
      </c>
      <c r="E30" s="50">
        <v>265000</v>
      </c>
      <c r="F30" s="152"/>
      <c r="G30" s="143">
        <f t="shared" si="15"/>
        <v>0</v>
      </c>
      <c r="H30" s="50"/>
      <c r="I30" s="50"/>
      <c r="J30" s="50"/>
      <c r="K30" s="50"/>
      <c r="L30" s="50"/>
      <c r="M30" s="50"/>
      <c r="N30" s="50"/>
      <c r="O30" s="50"/>
    </row>
    <row r="31" spans="2:16" ht="24" customHeight="1" x14ac:dyDescent="0.2">
      <c r="B31" s="56">
        <v>3224</v>
      </c>
      <c r="C31" s="57" t="s">
        <v>155</v>
      </c>
      <c r="D31" s="143">
        <f t="shared" si="14"/>
        <v>15000</v>
      </c>
      <c r="E31" s="50">
        <v>15000</v>
      </c>
      <c r="F31" s="152"/>
      <c r="G31" s="143">
        <f t="shared" si="15"/>
        <v>0</v>
      </c>
      <c r="H31" s="50"/>
      <c r="I31" s="50"/>
      <c r="J31" s="50"/>
      <c r="K31" s="50"/>
      <c r="L31" s="50"/>
      <c r="M31" s="50"/>
      <c r="N31" s="50"/>
      <c r="O31" s="50"/>
    </row>
    <row r="32" spans="2:16" ht="24" customHeight="1" x14ac:dyDescent="0.2">
      <c r="B32" s="56">
        <v>3225</v>
      </c>
      <c r="C32" s="57" t="s">
        <v>156</v>
      </c>
      <c r="D32" s="143">
        <f t="shared" si="14"/>
        <v>14000</v>
      </c>
      <c r="E32" s="50">
        <v>10000</v>
      </c>
      <c r="F32" s="152"/>
      <c r="G32" s="143">
        <f t="shared" si="15"/>
        <v>4000</v>
      </c>
      <c r="H32" s="50">
        <v>4000</v>
      </c>
      <c r="I32" s="50"/>
      <c r="J32" s="50"/>
      <c r="K32" s="50"/>
      <c r="L32" s="50"/>
      <c r="M32" s="50"/>
      <c r="N32" s="50"/>
      <c r="O32" s="50"/>
    </row>
    <row r="33" spans="2:16" ht="24" customHeight="1" x14ac:dyDescent="0.2">
      <c r="B33" s="56">
        <v>3227</v>
      </c>
      <c r="C33" s="57" t="s">
        <v>209</v>
      </c>
      <c r="D33" s="143">
        <f t="shared" si="14"/>
        <v>7000</v>
      </c>
      <c r="E33" s="50">
        <v>5000</v>
      </c>
      <c r="F33" s="152"/>
      <c r="G33" s="143">
        <f t="shared" si="15"/>
        <v>2000</v>
      </c>
      <c r="H33" s="50">
        <v>2000</v>
      </c>
      <c r="I33" s="50"/>
      <c r="J33" s="50"/>
      <c r="K33" s="50"/>
      <c r="L33" s="50"/>
      <c r="M33" s="50"/>
      <c r="N33" s="50"/>
      <c r="O33" s="50"/>
    </row>
    <row r="34" spans="2:16" s="187" customFormat="1" ht="24" customHeight="1" x14ac:dyDescent="0.2">
      <c r="B34" s="111">
        <v>323</v>
      </c>
      <c r="C34" s="112" t="s">
        <v>256</v>
      </c>
      <c r="D34" s="197">
        <f>SUM(D35:D43)</f>
        <v>314000</v>
      </c>
      <c r="E34" s="197">
        <f>SUM(E35:E43)</f>
        <v>306000</v>
      </c>
      <c r="F34" s="197">
        <f>SUM(F35:F43)</f>
        <v>0</v>
      </c>
      <c r="G34" s="54">
        <f>SUM(G35:G43)</f>
        <v>8000</v>
      </c>
      <c r="H34" s="197">
        <f>SUM(H35:H43)</f>
        <v>8000</v>
      </c>
      <c r="I34" s="197">
        <f t="shared" ref="I34:O34" si="16">SUM(I35:I43)</f>
        <v>0</v>
      </c>
      <c r="J34" s="197">
        <f t="shared" si="16"/>
        <v>0</v>
      </c>
      <c r="K34" s="197">
        <f t="shared" si="16"/>
        <v>0</v>
      </c>
      <c r="L34" s="197">
        <f t="shared" si="16"/>
        <v>0</v>
      </c>
      <c r="M34" s="197">
        <f t="shared" si="16"/>
        <v>0</v>
      </c>
      <c r="N34" s="197">
        <f t="shared" si="16"/>
        <v>0</v>
      </c>
      <c r="O34" s="197">
        <f t="shared" si="16"/>
        <v>0</v>
      </c>
      <c r="P34" s="205"/>
    </row>
    <row r="35" spans="2:16" ht="24" customHeight="1" x14ac:dyDescent="0.2">
      <c r="B35" s="56">
        <v>3231</v>
      </c>
      <c r="C35" s="57" t="s">
        <v>157</v>
      </c>
      <c r="D35" s="143">
        <f t="shared" ref="D35:D43" si="17">SUM(E35:G35)</f>
        <v>25000</v>
      </c>
      <c r="E35" s="50">
        <v>25000</v>
      </c>
      <c r="F35" s="152"/>
      <c r="G35" s="143">
        <f t="shared" ref="G35:G43" si="18">SUM(H35:O35)</f>
        <v>0</v>
      </c>
      <c r="H35" s="50"/>
      <c r="I35" s="50"/>
      <c r="J35" s="50"/>
      <c r="K35" s="50"/>
      <c r="L35" s="50"/>
      <c r="M35" s="50"/>
      <c r="N35" s="50"/>
      <c r="O35" s="50"/>
    </row>
    <row r="36" spans="2:16" ht="24" customHeight="1" x14ac:dyDescent="0.25">
      <c r="B36" s="56">
        <v>3232</v>
      </c>
      <c r="C36" s="57" t="s">
        <v>158</v>
      </c>
      <c r="D36" s="143">
        <f t="shared" si="17"/>
        <v>106000</v>
      </c>
      <c r="E36" s="217">
        <v>104000</v>
      </c>
      <c r="F36" s="152"/>
      <c r="G36" s="143">
        <f t="shared" si="18"/>
        <v>2000</v>
      </c>
      <c r="H36" s="50">
        <v>2000</v>
      </c>
      <c r="I36" s="50"/>
      <c r="J36" s="50"/>
      <c r="K36" s="50"/>
      <c r="L36" s="50"/>
      <c r="M36" s="50"/>
      <c r="N36" s="50"/>
      <c r="O36" s="50"/>
      <c r="P36" s="221"/>
    </row>
    <row r="37" spans="2:16" ht="24" customHeight="1" x14ac:dyDescent="0.2">
      <c r="B37" s="56">
        <v>3233</v>
      </c>
      <c r="C37" s="57" t="s">
        <v>159</v>
      </c>
      <c r="D37" s="143">
        <f t="shared" si="17"/>
        <v>2000</v>
      </c>
      <c r="E37" s="50">
        <v>1000</v>
      </c>
      <c r="F37" s="152"/>
      <c r="G37" s="143">
        <f t="shared" si="18"/>
        <v>1000</v>
      </c>
      <c r="H37" s="50">
        <v>1000</v>
      </c>
      <c r="I37" s="50"/>
      <c r="J37" s="50"/>
      <c r="K37" s="50"/>
      <c r="L37" s="50"/>
      <c r="M37" s="50"/>
      <c r="N37" s="50"/>
      <c r="O37" s="50"/>
    </row>
    <row r="38" spans="2:16" ht="24" customHeight="1" x14ac:dyDescent="0.2">
      <c r="B38" s="56">
        <v>3234</v>
      </c>
      <c r="C38" s="57" t="s">
        <v>160</v>
      </c>
      <c r="D38" s="143">
        <f t="shared" si="17"/>
        <v>85000</v>
      </c>
      <c r="E38" s="50">
        <v>85000</v>
      </c>
      <c r="F38" s="152"/>
      <c r="G38" s="143">
        <f t="shared" si="18"/>
        <v>0</v>
      </c>
      <c r="H38" s="50"/>
      <c r="I38" s="50"/>
      <c r="J38" s="50"/>
      <c r="K38" s="50"/>
      <c r="L38" s="50"/>
      <c r="M38" s="50"/>
      <c r="N38" s="50"/>
      <c r="O38" s="50"/>
    </row>
    <row r="39" spans="2:16" ht="24" customHeight="1" x14ac:dyDescent="0.2">
      <c r="B39" s="56">
        <v>3235</v>
      </c>
      <c r="C39" s="57" t="s">
        <v>161</v>
      </c>
      <c r="D39" s="143">
        <f t="shared" si="17"/>
        <v>50000</v>
      </c>
      <c r="E39" s="50">
        <v>50000</v>
      </c>
      <c r="F39" s="152"/>
      <c r="G39" s="143">
        <f t="shared" si="18"/>
        <v>0</v>
      </c>
      <c r="H39" s="50"/>
      <c r="I39" s="50"/>
      <c r="J39" s="50"/>
      <c r="K39" s="50"/>
      <c r="L39" s="50"/>
      <c r="M39" s="50"/>
      <c r="N39" s="50"/>
      <c r="O39" s="50"/>
    </row>
    <row r="40" spans="2:16" ht="24" customHeight="1" x14ac:dyDescent="0.2">
      <c r="B40" s="56">
        <v>3236</v>
      </c>
      <c r="C40" s="57" t="s">
        <v>162</v>
      </c>
      <c r="D40" s="143">
        <f t="shared" si="17"/>
        <v>19000</v>
      </c>
      <c r="E40" s="50">
        <v>19000</v>
      </c>
      <c r="F40" s="152"/>
      <c r="G40" s="143">
        <f t="shared" si="18"/>
        <v>0</v>
      </c>
      <c r="H40" s="50"/>
      <c r="I40" s="50"/>
      <c r="J40" s="50"/>
      <c r="K40" s="50"/>
      <c r="L40" s="50"/>
      <c r="M40" s="50"/>
      <c r="N40" s="50"/>
      <c r="O40" s="50"/>
    </row>
    <row r="41" spans="2:16" ht="24" customHeight="1" x14ac:dyDescent="0.2">
      <c r="B41" s="56">
        <v>3237</v>
      </c>
      <c r="C41" s="57" t="s">
        <v>163</v>
      </c>
      <c r="D41" s="143">
        <f t="shared" si="17"/>
        <v>9000</v>
      </c>
      <c r="E41" s="50">
        <v>4000</v>
      </c>
      <c r="F41" s="152"/>
      <c r="G41" s="143">
        <f t="shared" si="18"/>
        <v>5000</v>
      </c>
      <c r="H41" s="50">
        <v>5000</v>
      </c>
      <c r="I41" s="50"/>
      <c r="J41" s="50"/>
      <c r="K41" s="50"/>
      <c r="L41" s="50"/>
      <c r="M41" s="50"/>
      <c r="N41" s="50"/>
      <c r="O41" s="50"/>
    </row>
    <row r="42" spans="2:16" ht="24" customHeight="1" x14ac:dyDescent="0.2">
      <c r="B42" s="56">
        <v>3238</v>
      </c>
      <c r="C42" s="57" t="s">
        <v>164</v>
      </c>
      <c r="D42" s="143">
        <f t="shared" si="17"/>
        <v>10000</v>
      </c>
      <c r="E42" s="50">
        <v>10000</v>
      </c>
      <c r="F42" s="152"/>
      <c r="G42" s="143">
        <f t="shared" si="18"/>
        <v>0</v>
      </c>
      <c r="H42" s="50"/>
      <c r="I42" s="50"/>
      <c r="J42" s="50"/>
      <c r="K42" s="50"/>
      <c r="L42" s="50"/>
      <c r="M42" s="50"/>
      <c r="N42" s="50"/>
      <c r="O42" s="50"/>
    </row>
    <row r="43" spans="2:16" ht="24" customHeight="1" x14ac:dyDescent="0.2">
      <c r="B43" s="56">
        <v>3239</v>
      </c>
      <c r="C43" s="57" t="s">
        <v>165</v>
      </c>
      <c r="D43" s="143">
        <f t="shared" si="17"/>
        <v>8000</v>
      </c>
      <c r="E43" s="50">
        <v>8000</v>
      </c>
      <c r="F43" s="152"/>
      <c r="G43" s="143">
        <f t="shared" si="18"/>
        <v>0</v>
      </c>
      <c r="H43" s="50"/>
      <c r="I43" s="50"/>
      <c r="J43" s="50"/>
      <c r="K43" s="50"/>
      <c r="L43" s="50"/>
      <c r="M43" s="50"/>
      <c r="N43" s="50"/>
      <c r="O43" s="50"/>
    </row>
    <row r="44" spans="2:16" s="187" customFormat="1" ht="24" customHeight="1" x14ac:dyDescent="0.2">
      <c r="B44" s="111">
        <v>324</v>
      </c>
      <c r="C44" s="112" t="s">
        <v>210</v>
      </c>
      <c r="D44" s="197">
        <f>SUM(D45)</f>
        <v>0</v>
      </c>
      <c r="E44" s="197">
        <f>SUM(E45)</f>
        <v>0</v>
      </c>
      <c r="F44" s="197">
        <f>SUM(F45)</f>
        <v>0</v>
      </c>
      <c r="G44" s="54">
        <f>SUM(G45)</f>
        <v>0</v>
      </c>
      <c r="H44" s="197">
        <f>SUM(H45)</f>
        <v>0</v>
      </c>
      <c r="I44" s="197">
        <f t="shared" ref="I44:O44" si="19">SUM(I45)</f>
        <v>0</v>
      </c>
      <c r="J44" s="197">
        <f t="shared" si="19"/>
        <v>0</v>
      </c>
      <c r="K44" s="197">
        <f t="shared" si="19"/>
        <v>0</v>
      </c>
      <c r="L44" s="197">
        <f t="shared" si="19"/>
        <v>0</v>
      </c>
      <c r="M44" s="197">
        <f t="shared" si="19"/>
        <v>0</v>
      </c>
      <c r="N44" s="197">
        <f t="shared" si="19"/>
        <v>0</v>
      </c>
      <c r="O44" s="197">
        <f t="shared" si="19"/>
        <v>0</v>
      </c>
      <c r="P44" s="205"/>
    </row>
    <row r="45" spans="2:16" ht="24" customHeight="1" x14ac:dyDescent="0.2">
      <c r="B45" s="56" t="s">
        <v>166</v>
      </c>
      <c r="C45" s="57" t="s">
        <v>210</v>
      </c>
      <c r="D45" s="143">
        <f t="shared" ref="D45" si="20">SUM(E45:G45)</f>
        <v>0</v>
      </c>
      <c r="E45" s="50"/>
      <c r="F45" s="152"/>
      <c r="G45" s="143">
        <f t="shared" ref="G45" si="21">SUM(H45:O45)</f>
        <v>0</v>
      </c>
      <c r="H45" s="50"/>
      <c r="I45" s="50"/>
      <c r="J45" s="50"/>
      <c r="K45" s="50"/>
      <c r="L45" s="50"/>
      <c r="M45" s="50"/>
      <c r="N45" s="50"/>
      <c r="O45" s="50"/>
    </row>
    <row r="46" spans="2:16" s="187" customFormat="1" ht="24" customHeight="1" x14ac:dyDescent="0.2">
      <c r="B46" s="111">
        <v>329</v>
      </c>
      <c r="C46" s="112" t="s">
        <v>171</v>
      </c>
      <c r="D46" s="197">
        <f>SUM(D47:D53)</f>
        <v>41000</v>
      </c>
      <c r="E46" s="197">
        <f>SUM(E47:E53)</f>
        <v>14000</v>
      </c>
      <c r="F46" s="197">
        <f>SUM(F47:F53)</f>
        <v>25000</v>
      </c>
      <c r="G46" s="54">
        <f>SUM(G47:G53)</f>
        <v>2000</v>
      </c>
      <c r="H46" s="197">
        <f>SUM(H47:H53)</f>
        <v>2000</v>
      </c>
      <c r="I46" s="197">
        <f t="shared" ref="I46:O46" si="22">SUM(I47:I53)</f>
        <v>0</v>
      </c>
      <c r="J46" s="197">
        <f t="shared" si="22"/>
        <v>0</v>
      </c>
      <c r="K46" s="197">
        <f t="shared" si="22"/>
        <v>0</v>
      </c>
      <c r="L46" s="197">
        <f t="shared" si="22"/>
        <v>0</v>
      </c>
      <c r="M46" s="197">
        <f t="shared" si="22"/>
        <v>0</v>
      </c>
      <c r="N46" s="197">
        <f t="shared" si="22"/>
        <v>0</v>
      </c>
      <c r="O46" s="197">
        <f t="shared" si="22"/>
        <v>0</v>
      </c>
      <c r="P46" s="296" t="s">
        <v>354</v>
      </c>
    </row>
    <row r="47" spans="2:16" ht="24" customHeight="1" x14ac:dyDescent="0.2">
      <c r="B47" s="56">
        <v>3291</v>
      </c>
      <c r="C47" s="58" t="s">
        <v>211</v>
      </c>
      <c r="D47" s="143">
        <f t="shared" ref="D47:D53" si="23">SUM(E47:G47)</f>
        <v>25000</v>
      </c>
      <c r="E47" s="152"/>
      <c r="F47" s="50">
        <v>25000</v>
      </c>
      <c r="G47" s="143">
        <f t="shared" ref="G47:G53" si="24">SUM(H47:O47)</f>
        <v>0</v>
      </c>
      <c r="H47" s="50"/>
      <c r="I47" s="50"/>
      <c r="J47" s="50"/>
      <c r="K47" s="50"/>
      <c r="L47" s="50"/>
      <c r="M47" s="50"/>
      <c r="N47" s="50"/>
      <c r="O47" s="50"/>
      <c r="P47" s="296"/>
    </row>
    <row r="48" spans="2:16" ht="24" customHeight="1" x14ac:dyDescent="0.2">
      <c r="B48" s="56">
        <v>3292</v>
      </c>
      <c r="C48" s="57" t="s">
        <v>167</v>
      </c>
      <c r="D48" s="143">
        <f t="shared" si="23"/>
        <v>11000</v>
      </c>
      <c r="E48" s="50">
        <v>11000</v>
      </c>
      <c r="F48" s="152"/>
      <c r="G48" s="143">
        <f t="shared" si="24"/>
        <v>0</v>
      </c>
      <c r="H48" s="50"/>
      <c r="I48" s="50"/>
      <c r="J48" s="50"/>
      <c r="K48" s="50"/>
      <c r="L48" s="50"/>
      <c r="M48" s="50"/>
      <c r="N48" s="50"/>
      <c r="O48" s="50"/>
      <c r="P48" s="297"/>
    </row>
    <row r="49" spans="2:16" ht="24" customHeight="1" x14ac:dyDescent="0.2">
      <c r="B49" s="56">
        <v>3293</v>
      </c>
      <c r="C49" s="57" t="s">
        <v>168</v>
      </c>
      <c r="D49" s="143">
        <f t="shared" si="23"/>
        <v>1000</v>
      </c>
      <c r="E49" s="50">
        <v>1000</v>
      </c>
      <c r="F49" s="152"/>
      <c r="G49" s="143">
        <f t="shared" si="24"/>
        <v>0</v>
      </c>
      <c r="H49" s="50"/>
      <c r="I49" s="50"/>
      <c r="J49" s="50"/>
      <c r="K49" s="50"/>
      <c r="L49" s="50"/>
      <c r="M49" s="50"/>
      <c r="N49" s="50"/>
      <c r="O49" s="50"/>
      <c r="P49" s="297"/>
    </row>
    <row r="50" spans="2:16" ht="24" customHeight="1" x14ac:dyDescent="0.2">
      <c r="B50" s="56">
        <v>3294</v>
      </c>
      <c r="C50" s="57" t="s">
        <v>169</v>
      </c>
      <c r="D50" s="143">
        <f t="shared" si="23"/>
        <v>2000</v>
      </c>
      <c r="E50" s="50">
        <v>2000</v>
      </c>
      <c r="F50" s="152"/>
      <c r="G50" s="143">
        <f t="shared" si="24"/>
        <v>0</v>
      </c>
      <c r="H50" s="50"/>
      <c r="I50" s="50"/>
      <c r="J50" s="50"/>
      <c r="K50" s="50"/>
      <c r="L50" s="50"/>
      <c r="M50" s="50"/>
      <c r="N50" s="50"/>
      <c r="O50" s="50"/>
    </row>
    <row r="51" spans="2:16" ht="24" customHeight="1" x14ac:dyDescent="0.2">
      <c r="B51" s="56">
        <v>3295</v>
      </c>
      <c r="C51" s="57" t="s">
        <v>170</v>
      </c>
      <c r="D51" s="143">
        <f t="shared" si="23"/>
        <v>0</v>
      </c>
      <c r="E51" s="50"/>
      <c r="F51" s="152"/>
      <c r="G51" s="143">
        <f t="shared" si="24"/>
        <v>0</v>
      </c>
      <c r="H51" s="50"/>
      <c r="I51" s="50"/>
      <c r="J51" s="50"/>
      <c r="K51" s="50"/>
      <c r="L51" s="50"/>
      <c r="M51" s="50"/>
      <c r="N51" s="50"/>
      <c r="O51" s="50"/>
    </row>
    <row r="52" spans="2:16" ht="24" customHeight="1" x14ac:dyDescent="0.2">
      <c r="B52" s="56" t="s">
        <v>212</v>
      </c>
      <c r="C52" s="57" t="s">
        <v>213</v>
      </c>
      <c r="D52" s="143">
        <f t="shared" si="23"/>
        <v>0</v>
      </c>
      <c r="E52" s="50"/>
      <c r="F52" s="152"/>
      <c r="G52" s="143">
        <f t="shared" si="24"/>
        <v>0</v>
      </c>
      <c r="H52" s="50"/>
      <c r="I52" s="50"/>
      <c r="J52" s="50"/>
      <c r="K52" s="50"/>
      <c r="L52" s="50"/>
      <c r="M52" s="50"/>
      <c r="N52" s="50"/>
      <c r="O52" s="50"/>
    </row>
    <row r="53" spans="2:16" ht="24" customHeight="1" x14ac:dyDescent="0.2">
      <c r="B53" s="56">
        <v>3299</v>
      </c>
      <c r="C53" s="57" t="s">
        <v>214</v>
      </c>
      <c r="D53" s="143">
        <f t="shared" si="23"/>
        <v>2000</v>
      </c>
      <c r="E53" s="50"/>
      <c r="F53" s="152"/>
      <c r="G53" s="143">
        <f t="shared" si="24"/>
        <v>2000</v>
      </c>
      <c r="H53" s="50">
        <v>2000</v>
      </c>
      <c r="I53" s="50"/>
      <c r="J53" s="50"/>
      <c r="K53" s="50"/>
      <c r="L53" s="50"/>
      <c r="M53" s="50"/>
      <c r="N53" s="50"/>
      <c r="O53" s="50"/>
    </row>
    <row r="54" spans="2:16" s="187" customFormat="1" ht="24" customHeight="1" x14ac:dyDescent="0.2">
      <c r="B54" s="111">
        <v>34</v>
      </c>
      <c r="C54" s="144" t="s">
        <v>257</v>
      </c>
      <c r="D54" s="197">
        <f>D55</f>
        <v>6000</v>
      </c>
      <c r="E54" s="197">
        <f>E55</f>
        <v>6000</v>
      </c>
      <c r="F54" s="197">
        <f>F55</f>
        <v>0</v>
      </c>
      <c r="G54" s="54">
        <f>G55</f>
        <v>0</v>
      </c>
      <c r="H54" s="197">
        <f>H55</f>
        <v>0</v>
      </c>
      <c r="I54" s="197">
        <f t="shared" ref="I54:O54" si="25">I55</f>
        <v>0</v>
      </c>
      <c r="J54" s="197">
        <f t="shared" si="25"/>
        <v>0</v>
      </c>
      <c r="K54" s="197">
        <f t="shared" si="25"/>
        <v>0</v>
      </c>
      <c r="L54" s="197">
        <f t="shared" si="25"/>
        <v>0</v>
      </c>
      <c r="M54" s="197">
        <f t="shared" si="25"/>
        <v>0</v>
      </c>
      <c r="N54" s="197">
        <f t="shared" si="25"/>
        <v>0</v>
      </c>
      <c r="O54" s="197">
        <f t="shared" si="25"/>
        <v>0</v>
      </c>
      <c r="P54" s="205"/>
    </row>
    <row r="55" spans="2:16" s="187" customFormat="1" ht="24" customHeight="1" x14ac:dyDescent="0.2">
      <c r="B55" s="111">
        <v>343</v>
      </c>
      <c r="C55" s="112" t="s">
        <v>258</v>
      </c>
      <c r="D55" s="197">
        <f>SUM(D56:D59)</f>
        <v>6000</v>
      </c>
      <c r="E55" s="197">
        <f>SUM(E56:E59)</f>
        <v>6000</v>
      </c>
      <c r="F55" s="197">
        <f>SUM(F56:F59)</f>
        <v>0</v>
      </c>
      <c r="G55" s="54">
        <f>SUM(G56:G59)</f>
        <v>0</v>
      </c>
      <c r="H55" s="197">
        <f>SUM(H56:H59)</f>
        <v>0</v>
      </c>
      <c r="I55" s="197">
        <f t="shared" ref="I55:O55" si="26">SUM(I56:I59)</f>
        <v>0</v>
      </c>
      <c r="J55" s="197">
        <f t="shared" si="26"/>
        <v>0</v>
      </c>
      <c r="K55" s="197">
        <f t="shared" si="26"/>
        <v>0</v>
      </c>
      <c r="L55" s="197">
        <f t="shared" si="26"/>
        <v>0</v>
      </c>
      <c r="M55" s="197">
        <f t="shared" si="26"/>
        <v>0</v>
      </c>
      <c r="N55" s="197">
        <f t="shared" si="26"/>
        <v>0</v>
      </c>
      <c r="O55" s="197">
        <f t="shared" si="26"/>
        <v>0</v>
      </c>
      <c r="P55" s="205"/>
    </row>
    <row r="56" spans="2:16" ht="24" customHeight="1" x14ac:dyDescent="0.2">
      <c r="B56" s="56">
        <v>3431</v>
      </c>
      <c r="C56" s="58" t="s">
        <v>172</v>
      </c>
      <c r="D56" s="143">
        <f t="shared" ref="D56:D59" si="27">SUM(E56:G56)</f>
        <v>3000</v>
      </c>
      <c r="E56" s="50">
        <v>3000</v>
      </c>
      <c r="F56" s="152"/>
      <c r="G56" s="143">
        <f>SUM(H56:O56)</f>
        <v>0</v>
      </c>
      <c r="H56" s="50"/>
      <c r="I56" s="50"/>
      <c r="J56" s="50"/>
      <c r="K56" s="50"/>
      <c r="L56" s="50"/>
      <c r="M56" s="50"/>
      <c r="N56" s="50"/>
      <c r="O56" s="50"/>
    </row>
    <row r="57" spans="2:16" ht="24" customHeight="1" x14ac:dyDescent="0.2">
      <c r="B57" s="56">
        <v>3432</v>
      </c>
      <c r="C57" s="57" t="s">
        <v>215</v>
      </c>
      <c r="D57" s="143">
        <f t="shared" si="27"/>
        <v>0</v>
      </c>
      <c r="E57" s="50"/>
      <c r="F57" s="152"/>
      <c r="G57" s="143">
        <f>SUM(H57:O57)</f>
        <v>0</v>
      </c>
      <c r="H57" s="50"/>
      <c r="I57" s="50"/>
      <c r="J57" s="50"/>
      <c r="K57" s="50"/>
      <c r="L57" s="50"/>
      <c r="M57" s="50"/>
      <c r="N57" s="50"/>
      <c r="O57" s="50"/>
    </row>
    <row r="58" spans="2:16" ht="24" customHeight="1" x14ac:dyDescent="0.2">
      <c r="B58" s="56">
        <v>3433</v>
      </c>
      <c r="C58" s="57" t="s">
        <v>216</v>
      </c>
      <c r="D58" s="143">
        <f t="shared" si="27"/>
        <v>1000</v>
      </c>
      <c r="E58" s="50">
        <v>1000</v>
      </c>
      <c r="F58" s="152"/>
      <c r="G58" s="143">
        <f>SUM(H58:O58)</f>
        <v>0</v>
      </c>
      <c r="H58" s="50"/>
      <c r="I58" s="50"/>
      <c r="J58" s="50"/>
      <c r="K58" s="50"/>
      <c r="L58" s="50"/>
      <c r="M58" s="50"/>
      <c r="N58" s="50"/>
      <c r="O58" s="50"/>
    </row>
    <row r="59" spans="2:16" ht="24" customHeight="1" x14ac:dyDescent="0.2">
      <c r="B59" s="56">
        <v>3434</v>
      </c>
      <c r="C59" s="57" t="s">
        <v>217</v>
      </c>
      <c r="D59" s="143">
        <f t="shared" si="27"/>
        <v>2000</v>
      </c>
      <c r="E59" s="50">
        <v>2000</v>
      </c>
      <c r="F59" s="152"/>
      <c r="G59" s="143">
        <f>SUM(H59:O59)</f>
        <v>0</v>
      </c>
      <c r="H59" s="50"/>
      <c r="I59" s="50"/>
      <c r="J59" s="50"/>
      <c r="K59" s="50"/>
      <c r="L59" s="50"/>
      <c r="M59" s="50"/>
      <c r="N59" s="50"/>
      <c r="O59" s="50"/>
    </row>
    <row r="60" spans="2:16" s="187" customFormat="1" ht="24" customHeight="1" x14ac:dyDescent="0.2">
      <c r="B60" s="111">
        <v>36</v>
      </c>
      <c r="C60" s="112" t="s">
        <v>259</v>
      </c>
      <c r="D60" s="197">
        <f>D61+D63</f>
        <v>0</v>
      </c>
      <c r="E60" s="197">
        <f>E61+E63</f>
        <v>0</v>
      </c>
      <c r="F60" s="197">
        <f>F61+F63</f>
        <v>0</v>
      </c>
      <c r="G60" s="54">
        <f>G61+G63</f>
        <v>0</v>
      </c>
      <c r="H60" s="197">
        <f>H61+H63</f>
        <v>0</v>
      </c>
      <c r="I60" s="197">
        <f t="shared" ref="I60:O60" si="28">I61+I63</f>
        <v>0</v>
      </c>
      <c r="J60" s="197">
        <f t="shared" si="28"/>
        <v>0</v>
      </c>
      <c r="K60" s="197">
        <f t="shared" si="28"/>
        <v>0</v>
      </c>
      <c r="L60" s="197">
        <f t="shared" si="28"/>
        <v>0</v>
      </c>
      <c r="M60" s="197">
        <f t="shared" si="28"/>
        <v>0</v>
      </c>
      <c r="N60" s="197">
        <f t="shared" si="28"/>
        <v>0</v>
      </c>
      <c r="O60" s="197">
        <f t="shared" si="28"/>
        <v>0</v>
      </c>
      <c r="P60" s="205"/>
    </row>
    <row r="61" spans="2:16" s="187" customFormat="1" ht="24" customHeight="1" x14ac:dyDescent="0.2">
      <c r="B61" s="111">
        <v>363</v>
      </c>
      <c r="C61" s="112" t="s">
        <v>260</v>
      </c>
      <c r="D61" s="197">
        <f>SUM(D62)</f>
        <v>0</v>
      </c>
      <c r="E61" s="197">
        <f>SUM(E62)</f>
        <v>0</v>
      </c>
      <c r="F61" s="197">
        <f>SUM(F62)</f>
        <v>0</v>
      </c>
      <c r="G61" s="54">
        <f>SUM(G62)</f>
        <v>0</v>
      </c>
      <c r="H61" s="197">
        <f>SUM(H62)</f>
        <v>0</v>
      </c>
      <c r="I61" s="197">
        <f t="shared" ref="I61:O61" si="29">SUM(I62)</f>
        <v>0</v>
      </c>
      <c r="J61" s="197">
        <f t="shared" si="29"/>
        <v>0</v>
      </c>
      <c r="K61" s="197">
        <f t="shared" si="29"/>
        <v>0</v>
      </c>
      <c r="L61" s="197">
        <f t="shared" si="29"/>
        <v>0</v>
      </c>
      <c r="M61" s="197">
        <f t="shared" si="29"/>
        <v>0</v>
      </c>
      <c r="N61" s="197">
        <f t="shared" si="29"/>
        <v>0</v>
      </c>
      <c r="O61" s="197">
        <f t="shared" si="29"/>
        <v>0</v>
      </c>
      <c r="P61" s="205"/>
    </row>
    <row r="62" spans="2:16" ht="24" customHeight="1" x14ac:dyDescent="0.2">
      <c r="B62" s="56">
        <v>3631</v>
      </c>
      <c r="C62" s="57" t="s">
        <v>174</v>
      </c>
      <c r="D62" s="143">
        <f t="shared" ref="D62" si="30">SUM(E62:G62)</f>
        <v>0</v>
      </c>
      <c r="E62" s="50"/>
      <c r="F62" s="152"/>
      <c r="G62" s="143">
        <f>SUM(H62:O62)</f>
        <v>0</v>
      </c>
      <c r="H62" s="50"/>
      <c r="I62" s="50"/>
      <c r="J62" s="50"/>
      <c r="K62" s="50"/>
      <c r="L62" s="50"/>
      <c r="M62" s="50"/>
      <c r="N62" s="50"/>
      <c r="O62" s="50"/>
    </row>
    <row r="63" spans="2:16" s="187" customFormat="1" ht="24" customHeight="1" x14ac:dyDescent="0.2">
      <c r="B63" s="111" t="s">
        <v>218</v>
      </c>
      <c r="C63" s="112" t="s">
        <v>261</v>
      </c>
      <c r="D63" s="197">
        <f>SUM(D64)</f>
        <v>0</v>
      </c>
      <c r="E63" s="197">
        <f>SUM(E64)</f>
        <v>0</v>
      </c>
      <c r="F63" s="197">
        <f>SUM(F64)</f>
        <v>0</v>
      </c>
      <c r="G63" s="54">
        <f>SUM(G64)</f>
        <v>0</v>
      </c>
      <c r="H63" s="197">
        <f>SUM(H64)</f>
        <v>0</v>
      </c>
      <c r="I63" s="197">
        <f t="shared" ref="I63:O63" si="31">SUM(I64)</f>
        <v>0</v>
      </c>
      <c r="J63" s="197">
        <f t="shared" si="31"/>
        <v>0</v>
      </c>
      <c r="K63" s="197">
        <f t="shared" si="31"/>
        <v>0</v>
      </c>
      <c r="L63" s="197">
        <f t="shared" si="31"/>
        <v>0</v>
      </c>
      <c r="M63" s="197">
        <f t="shared" si="31"/>
        <v>0</v>
      </c>
      <c r="N63" s="197">
        <f t="shared" si="31"/>
        <v>0</v>
      </c>
      <c r="O63" s="197">
        <f t="shared" si="31"/>
        <v>0</v>
      </c>
      <c r="P63" s="205"/>
    </row>
    <row r="64" spans="2:16" ht="24" customHeight="1" x14ac:dyDescent="0.2">
      <c r="B64" s="56" t="s">
        <v>219</v>
      </c>
      <c r="C64" s="57" t="s">
        <v>220</v>
      </c>
      <c r="D64" s="143">
        <f t="shared" ref="D64" si="32">SUM(E64:G64)</f>
        <v>0</v>
      </c>
      <c r="E64" s="50"/>
      <c r="F64" s="152"/>
      <c r="G64" s="143">
        <f t="shared" ref="G64" si="33">SUM(H64:O64)</f>
        <v>0</v>
      </c>
      <c r="H64" s="50"/>
      <c r="I64" s="50"/>
      <c r="J64" s="50"/>
      <c r="K64" s="50"/>
      <c r="L64" s="50"/>
      <c r="M64" s="50"/>
      <c r="N64" s="50"/>
      <c r="O64" s="50"/>
    </row>
    <row r="65" spans="2:16" s="187" customFormat="1" ht="24" customHeight="1" x14ac:dyDescent="0.2">
      <c r="B65" s="111">
        <v>37</v>
      </c>
      <c r="C65" s="145" t="s">
        <v>262</v>
      </c>
      <c r="D65" s="197">
        <f>D66</f>
        <v>0</v>
      </c>
      <c r="E65" s="197">
        <f>E66</f>
        <v>0</v>
      </c>
      <c r="F65" s="197">
        <f>F66</f>
        <v>0</v>
      </c>
      <c r="G65" s="54">
        <f>G66</f>
        <v>0</v>
      </c>
      <c r="H65" s="197">
        <f>H66</f>
        <v>0</v>
      </c>
      <c r="I65" s="197">
        <f t="shared" ref="I65:O65" si="34">I66</f>
        <v>0</v>
      </c>
      <c r="J65" s="197">
        <f t="shared" si="34"/>
        <v>0</v>
      </c>
      <c r="K65" s="197">
        <f t="shared" si="34"/>
        <v>0</v>
      </c>
      <c r="L65" s="197">
        <f t="shared" si="34"/>
        <v>0</v>
      </c>
      <c r="M65" s="197">
        <f t="shared" si="34"/>
        <v>0</v>
      </c>
      <c r="N65" s="197">
        <f t="shared" si="34"/>
        <v>0</v>
      </c>
      <c r="O65" s="197">
        <f t="shared" si="34"/>
        <v>0</v>
      </c>
      <c r="P65" s="205"/>
    </row>
    <row r="66" spans="2:16" s="187" customFormat="1" ht="24" customHeight="1" x14ac:dyDescent="0.2">
      <c r="B66" s="111">
        <v>372</v>
      </c>
      <c r="C66" s="144" t="s">
        <v>263</v>
      </c>
      <c r="D66" s="197">
        <f t="shared" ref="D66:O66" si="35">SUM(D67:D69)</f>
        <v>0</v>
      </c>
      <c r="E66" s="197">
        <f t="shared" ref="E66" si="36">SUM(E67:E69)</f>
        <v>0</v>
      </c>
      <c r="F66" s="197">
        <f t="shared" si="35"/>
        <v>0</v>
      </c>
      <c r="G66" s="54">
        <f t="shared" si="35"/>
        <v>0</v>
      </c>
      <c r="H66" s="197">
        <f t="shared" si="35"/>
        <v>0</v>
      </c>
      <c r="I66" s="197">
        <f t="shared" si="35"/>
        <v>0</v>
      </c>
      <c r="J66" s="197">
        <f t="shared" si="35"/>
        <v>0</v>
      </c>
      <c r="K66" s="197">
        <f t="shared" si="35"/>
        <v>0</v>
      </c>
      <c r="L66" s="197">
        <f t="shared" si="35"/>
        <v>0</v>
      </c>
      <c r="M66" s="197">
        <f t="shared" si="35"/>
        <v>0</v>
      </c>
      <c r="N66" s="197">
        <f t="shared" si="35"/>
        <v>0</v>
      </c>
      <c r="O66" s="197">
        <f t="shared" si="35"/>
        <v>0</v>
      </c>
      <c r="P66" s="205"/>
    </row>
    <row r="67" spans="2:16" ht="24" customHeight="1" x14ac:dyDescent="0.2">
      <c r="B67" s="56">
        <v>3721</v>
      </c>
      <c r="C67" s="57" t="s">
        <v>221</v>
      </c>
      <c r="D67" s="143">
        <f t="shared" ref="D67:D69" si="37">SUM(E67:G67)</f>
        <v>0</v>
      </c>
      <c r="E67" s="50"/>
      <c r="F67" s="152"/>
      <c r="G67" s="143">
        <f>SUM(H67:O67)</f>
        <v>0</v>
      </c>
      <c r="H67" s="50"/>
      <c r="I67" s="50"/>
      <c r="J67" s="50"/>
      <c r="K67" s="50"/>
      <c r="L67" s="50"/>
      <c r="M67" s="50"/>
      <c r="N67" s="50"/>
      <c r="O67" s="50"/>
    </row>
    <row r="68" spans="2:16" ht="24" customHeight="1" x14ac:dyDescent="0.2">
      <c r="B68" s="56">
        <v>3722</v>
      </c>
      <c r="C68" s="57" t="s">
        <v>175</v>
      </c>
      <c r="D68" s="143">
        <f t="shared" si="37"/>
        <v>0</v>
      </c>
      <c r="E68" s="50"/>
      <c r="F68" s="152"/>
      <c r="G68" s="143">
        <f>SUM(H68:O68)</f>
        <v>0</v>
      </c>
      <c r="H68" s="50"/>
      <c r="I68" s="50"/>
      <c r="J68" s="50"/>
      <c r="K68" s="50"/>
      <c r="L68" s="50"/>
      <c r="M68" s="50"/>
      <c r="N68" s="50"/>
      <c r="O68" s="50"/>
    </row>
    <row r="69" spans="2:16" ht="24" customHeight="1" x14ac:dyDescent="0.2">
      <c r="B69" s="56" t="s">
        <v>222</v>
      </c>
      <c r="C69" s="57" t="s">
        <v>223</v>
      </c>
      <c r="D69" s="143">
        <f t="shared" si="37"/>
        <v>0</v>
      </c>
      <c r="E69" s="50"/>
      <c r="F69" s="152"/>
      <c r="G69" s="143">
        <f>SUM(H69:O69)</f>
        <v>0</v>
      </c>
      <c r="H69" s="50"/>
      <c r="I69" s="50"/>
      <c r="J69" s="50"/>
      <c r="K69" s="50"/>
      <c r="L69" s="50"/>
      <c r="M69" s="50"/>
      <c r="N69" s="50"/>
      <c r="O69" s="50"/>
    </row>
    <row r="70" spans="2:16" s="187" customFormat="1" ht="24" customHeight="1" x14ac:dyDescent="0.2">
      <c r="B70" s="111">
        <v>38</v>
      </c>
      <c r="C70" s="112" t="s">
        <v>264</v>
      </c>
      <c r="D70" s="197">
        <f>D71+D75+D79</f>
        <v>0</v>
      </c>
      <c r="E70" s="197">
        <f>E71+E75+E79</f>
        <v>0</v>
      </c>
      <c r="F70" s="197">
        <f>F71+F75+F79</f>
        <v>0</v>
      </c>
      <c r="G70" s="54">
        <f>G71+G75+G79</f>
        <v>0</v>
      </c>
      <c r="H70" s="197">
        <f>H71+H75+H79</f>
        <v>0</v>
      </c>
      <c r="I70" s="197">
        <f t="shared" ref="I70:O70" si="38">I71+I75+I79</f>
        <v>0</v>
      </c>
      <c r="J70" s="197">
        <f t="shared" si="38"/>
        <v>0</v>
      </c>
      <c r="K70" s="197">
        <f t="shared" si="38"/>
        <v>0</v>
      </c>
      <c r="L70" s="197">
        <f t="shared" si="38"/>
        <v>0</v>
      </c>
      <c r="M70" s="197">
        <f t="shared" si="38"/>
        <v>0</v>
      </c>
      <c r="N70" s="197">
        <f t="shared" si="38"/>
        <v>0</v>
      </c>
      <c r="O70" s="197">
        <f t="shared" si="38"/>
        <v>0</v>
      </c>
      <c r="P70" s="205"/>
    </row>
    <row r="71" spans="2:16" s="187" customFormat="1" ht="24" customHeight="1" x14ac:dyDescent="0.2">
      <c r="B71" s="111">
        <v>381</v>
      </c>
      <c r="C71" s="112" t="s">
        <v>78</v>
      </c>
      <c r="D71" s="197">
        <f t="shared" ref="D71:O71" si="39">SUM(D72:D74)</f>
        <v>0</v>
      </c>
      <c r="E71" s="197">
        <f t="shared" ref="E71" si="40">SUM(E72:E74)</f>
        <v>0</v>
      </c>
      <c r="F71" s="197">
        <f t="shared" si="39"/>
        <v>0</v>
      </c>
      <c r="G71" s="54">
        <f t="shared" si="39"/>
        <v>0</v>
      </c>
      <c r="H71" s="197">
        <f t="shared" si="39"/>
        <v>0</v>
      </c>
      <c r="I71" s="197">
        <f t="shared" si="39"/>
        <v>0</v>
      </c>
      <c r="J71" s="197">
        <f t="shared" si="39"/>
        <v>0</v>
      </c>
      <c r="K71" s="197">
        <f t="shared" si="39"/>
        <v>0</v>
      </c>
      <c r="L71" s="197">
        <f t="shared" si="39"/>
        <v>0</v>
      </c>
      <c r="M71" s="197">
        <f t="shared" si="39"/>
        <v>0</v>
      </c>
      <c r="N71" s="197">
        <f t="shared" si="39"/>
        <v>0</v>
      </c>
      <c r="O71" s="197">
        <f t="shared" si="39"/>
        <v>0</v>
      </c>
      <c r="P71" s="205"/>
    </row>
    <row r="72" spans="2:16" ht="24" customHeight="1" x14ac:dyDescent="0.2">
      <c r="B72" s="56">
        <v>3811</v>
      </c>
      <c r="C72" s="57" t="s">
        <v>173</v>
      </c>
      <c r="D72" s="143">
        <f t="shared" ref="D72:D74" si="41">SUM(E72:G72)</f>
        <v>0</v>
      </c>
      <c r="E72" s="50"/>
      <c r="F72" s="152"/>
      <c r="G72" s="143">
        <f>SUM(H72:O72)</f>
        <v>0</v>
      </c>
      <c r="H72" s="50"/>
      <c r="I72" s="50"/>
      <c r="J72" s="50"/>
      <c r="K72" s="50"/>
      <c r="L72" s="50"/>
      <c r="M72" s="50"/>
      <c r="N72" s="50"/>
      <c r="O72" s="50"/>
    </row>
    <row r="73" spans="2:16" ht="24" customHeight="1" x14ac:dyDescent="0.2">
      <c r="B73" s="56">
        <v>3812</v>
      </c>
      <c r="C73" s="57" t="s">
        <v>224</v>
      </c>
      <c r="D73" s="143">
        <f t="shared" si="41"/>
        <v>0</v>
      </c>
      <c r="E73" s="50"/>
      <c r="F73" s="152"/>
      <c r="G73" s="143">
        <f>SUM(H73:O73)</f>
        <v>0</v>
      </c>
      <c r="H73" s="50"/>
      <c r="I73" s="50"/>
      <c r="J73" s="50"/>
      <c r="K73" s="50"/>
      <c r="L73" s="50"/>
      <c r="M73" s="50"/>
      <c r="N73" s="50"/>
      <c r="O73" s="50"/>
    </row>
    <row r="74" spans="2:16" ht="24" customHeight="1" x14ac:dyDescent="0.2">
      <c r="B74" s="56" t="s">
        <v>225</v>
      </c>
      <c r="C74" s="57" t="s">
        <v>226</v>
      </c>
      <c r="D74" s="143">
        <f t="shared" si="41"/>
        <v>0</v>
      </c>
      <c r="E74" s="50"/>
      <c r="F74" s="152"/>
      <c r="G74" s="143">
        <f>SUM(H74:O74)</f>
        <v>0</v>
      </c>
      <c r="H74" s="50"/>
      <c r="I74" s="50"/>
      <c r="J74" s="50"/>
      <c r="K74" s="50"/>
      <c r="L74" s="50"/>
      <c r="M74" s="50"/>
      <c r="N74" s="50"/>
      <c r="O74" s="50"/>
    </row>
    <row r="75" spans="2:16" s="187" customFormat="1" ht="24" customHeight="1" x14ac:dyDescent="0.2">
      <c r="B75" s="111">
        <v>382</v>
      </c>
      <c r="C75" s="112" t="s">
        <v>79</v>
      </c>
      <c r="D75" s="197">
        <f t="shared" ref="D75:O75" si="42">SUM(D76:D78)</f>
        <v>0</v>
      </c>
      <c r="E75" s="197">
        <f t="shared" ref="E75" si="43">SUM(E76:E78)</f>
        <v>0</v>
      </c>
      <c r="F75" s="197">
        <f t="shared" si="42"/>
        <v>0</v>
      </c>
      <c r="G75" s="54">
        <f t="shared" si="42"/>
        <v>0</v>
      </c>
      <c r="H75" s="197">
        <f t="shared" si="42"/>
        <v>0</v>
      </c>
      <c r="I75" s="197">
        <f t="shared" si="42"/>
        <v>0</v>
      </c>
      <c r="J75" s="197">
        <f t="shared" si="42"/>
        <v>0</v>
      </c>
      <c r="K75" s="197">
        <f t="shared" si="42"/>
        <v>0</v>
      </c>
      <c r="L75" s="197">
        <f t="shared" si="42"/>
        <v>0</v>
      </c>
      <c r="M75" s="197">
        <f t="shared" si="42"/>
        <v>0</v>
      </c>
      <c r="N75" s="197">
        <f t="shared" si="42"/>
        <v>0</v>
      </c>
      <c r="O75" s="197">
        <f t="shared" si="42"/>
        <v>0</v>
      </c>
      <c r="P75" s="205"/>
    </row>
    <row r="76" spans="2:16" ht="24" customHeight="1" x14ac:dyDescent="0.2">
      <c r="B76" s="56">
        <v>3821</v>
      </c>
      <c r="C76" s="57" t="s">
        <v>227</v>
      </c>
      <c r="D76" s="143">
        <f t="shared" ref="D76:D78" si="44">SUM(E76:G76)</f>
        <v>0</v>
      </c>
      <c r="E76" s="50"/>
      <c r="F76" s="152"/>
      <c r="G76" s="143">
        <f>SUM(H76:O76)</f>
        <v>0</v>
      </c>
      <c r="H76" s="50"/>
      <c r="I76" s="50"/>
      <c r="J76" s="50"/>
      <c r="K76" s="50"/>
      <c r="L76" s="50"/>
      <c r="M76" s="50"/>
      <c r="N76" s="50"/>
      <c r="O76" s="50"/>
    </row>
    <row r="77" spans="2:16" ht="24" customHeight="1" x14ac:dyDescent="0.2">
      <c r="B77" s="56">
        <v>3822</v>
      </c>
      <c r="C77" s="57" t="s">
        <v>228</v>
      </c>
      <c r="D77" s="143">
        <f t="shared" si="44"/>
        <v>0</v>
      </c>
      <c r="E77" s="50"/>
      <c r="F77" s="152"/>
      <c r="G77" s="143">
        <f>SUM(H77:O77)</f>
        <v>0</v>
      </c>
      <c r="H77" s="50"/>
      <c r="I77" s="50"/>
      <c r="J77" s="50"/>
      <c r="K77" s="50"/>
      <c r="L77" s="50"/>
      <c r="M77" s="50"/>
      <c r="N77" s="50"/>
      <c r="O77" s="50"/>
    </row>
    <row r="78" spans="2:16" ht="24" customHeight="1" x14ac:dyDescent="0.2">
      <c r="B78" s="56" t="s">
        <v>229</v>
      </c>
      <c r="C78" s="57" t="s">
        <v>230</v>
      </c>
      <c r="D78" s="143">
        <f t="shared" si="44"/>
        <v>0</v>
      </c>
      <c r="E78" s="50"/>
      <c r="F78" s="152"/>
      <c r="G78" s="143">
        <f>SUM(H78:O78)</f>
        <v>0</v>
      </c>
      <c r="H78" s="50"/>
      <c r="I78" s="50"/>
      <c r="J78" s="50"/>
      <c r="K78" s="50"/>
      <c r="L78" s="50"/>
      <c r="M78" s="50"/>
      <c r="N78" s="50"/>
      <c r="O78" s="50"/>
    </row>
    <row r="79" spans="2:16" s="187" customFormat="1" ht="24" customHeight="1" x14ac:dyDescent="0.2">
      <c r="B79" s="111">
        <v>383</v>
      </c>
      <c r="C79" s="112" t="s">
        <v>265</v>
      </c>
      <c r="D79" s="197">
        <f t="shared" ref="D79:O79" si="45">SUM(D80:D83)</f>
        <v>0</v>
      </c>
      <c r="E79" s="197">
        <f t="shared" ref="E79" si="46">SUM(E80:E83)</f>
        <v>0</v>
      </c>
      <c r="F79" s="197">
        <f t="shared" si="45"/>
        <v>0</v>
      </c>
      <c r="G79" s="54">
        <f t="shared" si="45"/>
        <v>0</v>
      </c>
      <c r="H79" s="197">
        <f t="shared" si="45"/>
        <v>0</v>
      </c>
      <c r="I79" s="197">
        <f t="shared" si="45"/>
        <v>0</v>
      </c>
      <c r="J79" s="197">
        <f t="shared" si="45"/>
        <v>0</v>
      </c>
      <c r="K79" s="197">
        <f t="shared" si="45"/>
        <v>0</v>
      </c>
      <c r="L79" s="197">
        <f t="shared" si="45"/>
        <v>0</v>
      </c>
      <c r="M79" s="197">
        <f t="shared" si="45"/>
        <v>0</v>
      </c>
      <c r="N79" s="197">
        <f t="shared" si="45"/>
        <v>0</v>
      </c>
      <c r="O79" s="197">
        <f t="shared" si="45"/>
        <v>0</v>
      </c>
      <c r="P79" s="205"/>
    </row>
    <row r="80" spans="2:16" ht="24" customHeight="1" x14ac:dyDescent="0.2">
      <c r="B80" s="56">
        <v>3831</v>
      </c>
      <c r="C80" s="57" t="s">
        <v>231</v>
      </c>
      <c r="D80" s="143">
        <f t="shared" ref="D80:D83" si="47">SUM(E80:G80)</f>
        <v>0</v>
      </c>
      <c r="E80" s="50"/>
      <c r="F80" s="152"/>
      <c r="G80" s="143">
        <f>SUM(H80:O80)</f>
        <v>0</v>
      </c>
      <c r="H80" s="50"/>
      <c r="I80" s="50"/>
      <c r="J80" s="50"/>
      <c r="K80" s="50"/>
      <c r="L80" s="50"/>
      <c r="M80" s="50"/>
      <c r="N80" s="50"/>
      <c r="O80" s="50"/>
    </row>
    <row r="81" spans="1:16" ht="24" customHeight="1" x14ac:dyDescent="0.2">
      <c r="B81" s="56">
        <v>3833</v>
      </c>
      <c r="C81" s="57" t="s">
        <v>232</v>
      </c>
      <c r="D81" s="143">
        <f t="shared" si="47"/>
        <v>0</v>
      </c>
      <c r="E81" s="50"/>
      <c r="F81" s="152"/>
      <c r="G81" s="143">
        <f>SUM(H81:O81)</f>
        <v>0</v>
      </c>
      <c r="H81" s="50"/>
      <c r="I81" s="50"/>
      <c r="J81" s="50"/>
      <c r="K81" s="50"/>
      <c r="L81" s="50"/>
      <c r="M81" s="50"/>
      <c r="N81" s="50"/>
      <c r="O81" s="50"/>
    </row>
    <row r="82" spans="1:16" ht="24" customHeight="1" x14ac:dyDescent="0.2">
      <c r="B82" s="56">
        <v>3834</v>
      </c>
      <c r="C82" s="57" t="s">
        <v>178</v>
      </c>
      <c r="D82" s="143">
        <f t="shared" si="47"/>
        <v>0</v>
      </c>
      <c r="E82" s="50"/>
      <c r="F82" s="152"/>
      <c r="G82" s="143">
        <f>SUM(H82:O82)</f>
        <v>0</v>
      </c>
      <c r="H82" s="50"/>
      <c r="I82" s="50"/>
      <c r="J82" s="50"/>
      <c r="K82" s="50"/>
      <c r="L82" s="50"/>
      <c r="M82" s="50"/>
      <c r="N82" s="50"/>
      <c r="O82" s="50"/>
    </row>
    <row r="83" spans="1:16" ht="25.9" customHeight="1" thickBot="1" x14ac:dyDescent="0.35">
      <c r="B83" s="85" t="s">
        <v>233</v>
      </c>
      <c r="C83" s="59" t="s">
        <v>179</v>
      </c>
      <c r="D83" s="143">
        <f t="shared" si="47"/>
        <v>0</v>
      </c>
      <c r="E83" s="50"/>
      <c r="F83" s="153"/>
      <c r="G83" s="149">
        <f>SUM(H83:O83)</f>
        <v>0</v>
      </c>
      <c r="H83" s="50"/>
      <c r="I83" s="50"/>
      <c r="J83" s="50"/>
      <c r="K83" s="50"/>
      <c r="L83" s="50"/>
      <c r="M83" s="50"/>
      <c r="N83" s="50"/>
      <c r="O83" s="50"/>
      <c r="P83" s="218" t="s">
        <v>340</v>
      </c>
    </row>
    <row r="84" spans="1:16" s="175" customFormat="1" ht="24" customHeight="1" thickTop="1" x14ac:dyDescent="0.2">
      <c r="A84" s="282" t="s">
        <v>343</v>
      </c>
      <c r="B84" s="283"/>
      <c r="C84" s="283"/>
      <c r="D84" s="196">
        <f>D85+D88+D93+D112+D115</f>
        <v>304000</v>
      </c>
      <c r="E84" s="196">
        <f t="shared" ref="E84:O84" si="48">E85+E88+E93+E112+E115</f>
        <v>224000</v>
      </c>
      <c r="F84" s="196">
        <f t="shared" si="48"/>
        <v>80000</v>
      </c>
      <c r="G84" s="196">
        <f t="shared" si="48"/>
        <v>0</v>
      </c>
      <c r="H84" s="196">
        <f t="shared" si="48"/>
        <v>0</v>
      </c>
      <c r="I84" s="196">
        <f t="shared" si="48"/>
        <v>0</v>
      </c>
      <c r="J84" s="196">
        <f t="shared" si="48"/>
        <v>0</v>
      </c>
      <c r="K84" s="196">
        <f t="shared" si="48"/>
        <v>0</v>
      </c>
      <c r="L84" s="196">
        <f t="shared" si="48"/>
        <v>0</v>
      </c>
      <c r="M84" s="196">
        <f t="shared" si="48"/>
        <v>0</v>
      </c>
      <c r="N84" s="196">
        <f t="shared" si="48"/>
        <v>0</v>
      </c>
      <c r="O84" s="196">
        <f t="shared" si="48"/>
        <v>0</v>
      </c>
      <c r="P84" s="293" t="s">
        <v>339</v>
      </c>
    </row>
    <row r="85" spans="1:16" s="175" customFormat="1" ht="24" customHeight="1" x14ac:dyDescent="0.2">
      <c r="A85" s="187"/>
      <c r="B85" s="111">
        <v>32</v>
      </c>
      <c r="C85" s="112" t="s">
        <v>253</v>
      </c>
      <c r="D85" s="197">
        <f>D86</f>
        <v>43000</v>
      </c>
      <c r="E85" s="197">
        <f t="shared" ref="E85:O86" si="49">E86</f>
        <v>0</v>
      </c>
      <c r="F85" s="197">
        <f t="shared" si="49"/>
        <v>43000</v>
      </c>
      <c r="G85" s="197">
        <f t="shared" si="49"/>
        <v>0</v>
      </c>
      <c r="H85" s="197">
        <f t="shared" si="49"/>
        <v>0</v>
      </c>
      <c r="I85" s="197">
        <f t="shared" si="49"/>
        <v>0</v>
      </c>
      <c r="J85" s="197">
        <f t="shared" si="49"/>
        <v>0</v>
      </c>
      <c r="K85" s="197">
        <f t="shared" si="49"/>
        <v>0</v>
      </c>
      <c r="L85" s="197">
        <f t="shared" si="49"/>
        <v>0</v>
      </c>
      <c r="M85" s="197">
        <f t="shared" si="49"/>
        <v>0</v>
      </c>
      <c r="N85" s="197">
        <f t="shared" si="49"/>
        <v>0</v>
      </c>
      <c r="O85" s="197">
        <f t="shared" si="49"/>
        <v>0</v>
      </c>
      <c r="P85" s="293"/>
    </row>
    <row r="86" spans="1:16" s="175" customFormat="1" ht="24" customHeight="1" x14ac:dyDescent="0.2">
      <c r="A86" s="187"/>
      <c r="B86" s="111">
        <v>323</v>
      </c>
      <c r="C86" s="112" t="s">
        <v>256</v>
      </c>
      <c r="D86" s="197">
        <f>D87</f>
        <v>43000</v>
      </c>
      <c r="E86" s="197">
        <f t="shared" si="49"/>
        <v>0</v>
      </c>
      <c r="F86" s="197">
        <f t="shared" si="49"/>
        <v>43000</v>
      </c>
      <c r="G86" s="197">
        <f t="shared" si="49"/>
        <v>0</v>
      </c>
      <c r="H86" s="197">
        <f t="shared" si="49"/>
        <v>0</v>
      </c>
      <c r="I86" s="197">
        <f t="shared" si="49"/>
        <v>0</v>
      </c>
      <c r="J86" s="197">
        <f t="shared" si="49"/>
        <v>0</v>
      </c>
      <c r="K86" s="197">
        <f t="shared" si="49"/>
        <v>0</v>
      </c>
      <c r="L86" s="197">
        <f t="shared" si="49"/>
        <v>0</v>
      </c>
      <c r="M86" s="197">
        <f t="shared" si="49"/>
        <v>0</v>
      </c>
      <c r="N86" s="197">
        <f t="shared" si="49"/>
        <v>0</v>
      </c>
      <c r="O86" s="197">
        <f t="shared" si="49"/>
        <v>0</v>
      </c>
      <c r="P86" s="293"/>
    </row>
    <row r="87" spans="1:16" s="175" customFormat="1" ht="24" customHeight="1" x14ac:dyDescent="0.2">
      <c r="A87" s="26"/>
      <c r="B87" s="56">
        <v>3232</v>
      </c>
      <c r="C87" s="57" t="s">
        <v>158</v>
      </c>
      <c r="D87" s="143">
        <f t="shared" ref="D87" si="50">SUM(E87:G87)</f>
        <v>43000</v>
      </c>
      <c r="E87" s="152"/>
      <c r="F87" s="50">
        <v>43000</v>
      </c>
      <c r="G87" s="143">
        <f t="shared" ref="G87" si="51">SUM(H87:O87)</f>
        <v>0</v>
      </c>
      <c r="H87" s="50"/>
      <c r="I87" s="50"/>
      <c r="J87" s="50"/>
      <c r="K87" s="50"/>
      <c r="L87" s="50"/>
      <c r="M87" s="50"/>
      <c r="N87" s="50"/>
      <c r="O87" s="50"/>
      <c r="P87" s="293"/>
    </row>
    <row r="88" spans="1:16" s="187" customFormat="1" ht="24" customHeight="1" x14ac:dyDescent="0.2">
      <c r="B88" s="111">
        <v>41</v>
      </c>
      <c r="C88" s="112" t="s">
        <v>266</v>
      </c>
      <c r="D88" s="197">
        <f>D89</f>
        <v>0</v>
      </c>
      <c r="E88" s="197">
        <f>E89</f>
        <v>0</v>
      </c>
      <c r="F88" s="197">
        <f>F89</f>
        <v>0</v>
      </c>
      <c r="G88" s="54">
        <f>G89</f>
        <v>0</v>
      </c>
      <c r="H88" s="197">
        <f>H89</f>
        <v>0</v>
      </c>
      <c r="I88" s="197">
        <f t="shared" ref="I88:O88" si="52">I89</f>
        <v>0</v>
      </c>
      <c r="J88" s="197">
        <f t="shared" si="52"/>
        <v>0</v>
      </c>
      <c r="K88" s="197">
        <f t="shared" si="52"/>
        <v>0</v>
      </c>
      <c r="L88" s="197">
        <f t="shared" si="52"/>
        <v>0</v>
      </c>
      <c r="M88" s="197">
        <f t="shared" si="52"/>
        <v>0</v>
      </c>
      <c r="N88" s="197">
        <f t="shared" si="52"/>
        <v>0</v>
      </c>
      <c r="O88" s="197">
        <f t="shared" si="52"/>
        <v>0</v>
      </c>
      <c r="P88" s="293"/>
    </row>
    <row r="89" spans="1:16" s="187" customFormat="1" ht="24" customHeight="1" x14ac:dyDescent="0.2">
      <c r="B89" s="111">
        <v>412</v>
      </c>
      <c r="C89" s="112" t="s">
        <v>267</v>
      </c>
      <c r="D89" s="197">
        <f t="shared" ref="D89:O89" si="53">SUM(D90:D92)</f>
        <v>0</v>
      </c>
      <c r="E89" s="197">
        <f t="shared" ref="E89" si="54">SUM(E90:E92)</f>
        <v>0</v>
      </c>
      <c r="F89" s="197">
        <f t="shared" si="53"/>
        <v>0</v>
      </c>
      <c r="G89" s="54">
        <f t="shared" si="53"/>
        <v>0</v>
      </c>
      <c r="H89" s="197">
        <f t="shared" si="53"/>
        <v>0</v>
      </c>
      <c r="I89" s="197">
        <f t="shared" si="53"/>
        <v>0</v>
      </c>
      <c r="J89" s="197">
        <f t="shared" si="53"/>
        <v>0</v>
      </c>
      <c r="K89" s="197">
        <f t="shared" si="53"/>
        <v>0</v>
      </c>
      <c r="L89" s="197">
        <f t="shared" si="53"/>
        <v>0</v>
      </c>
      <c r="M89" s="197">
        <f t="shared" si="53"/>
        <v>0</v>
      </c>
      <c r="N89" s="197">
        <f t="shared" si="53"/>
        <v>0</v>
      </c>
      <c r="O89" s="197">
        <f t="shared" si="53"/>
        <v>0</v>
      </c>
      <c r="P89" s="293"/>
    </row>
    <row r="90" spans="1:16" ht="24" customHeight="1" x14ac:dyDescent="0.2">
      <c r="B90" s="56">
        <v>4123</v>
      </c>
      <c r="C90" s="57" t="s">
        <v>234</v>
      </c>
      <c r="D90" s="143">
        <f t="shared" ref="D90:D92" si="55">SUM(E90:G90)</f>
        <v>0</v>
      </c>
      <c r="E90" s="50"/>
      <c r="F90" s="50"/>
      <c r="G90" s="143">
        <f t="shared" ref="G90:G92" si="56">SUM(H90:O90)</f>
        <v>0</v>
      </c>
      <c r="H90" s="50"/>
      <c r="I90" s="50"/>
      <c r="J90" s="50"/>
      <c r="K90" s="50"/>
      <c r="L90" s="50"/>
      <c r="M90" s="50"/>
      <c r="N90" s="50"/>
      <c r="O90" s="50"/>
      <c r="P90" s="293"/>
    </row>
    <row r="91" spans="1:16" ht="24" customHeight="1" x14ac:dyDescent="0.2">
      <c r="B91" s="56">
        <v>4124</v>
      </c>
      <c r="C91" s="57" t="s">
        <v>176</v>
      </c>
      <c r="D91" s="143">
        <f t="shared" si="55"/>
        <v>0</v>
      </c>
      <c r="E91" s="50"/>
      <c r="F91" s="50"/>
      <c r="G91" s="143">
        <f t="shared" si="56"/>
        <v>0</v>
      </c>
      <c r="H91" s="50"/>
      <c r="I91" s="50"/>
      <c r="J91" s="50"/>
      <c r="K91" s="50"/>
      <c r="L91" s="50"/>
      <c r="M91" s="50"/>
      <c r="N91" s="50"/>
      <c r="O91" s="50"/>
      <c r="P91" s="293"/>
    </row>
    <row r="92" spans="1:16" ht="24" customHeight="1" x14ac:dyDescent="0.2">
      <c r="B92" s="56">
        <v>4126</v>
      </c>
      <c r="C92" s="57" t="s">
        <v>235</v>
      </c>
      <c r="D92" s="143">
        <f t="shared" si="55"/>
        <v>0</v>
      </c>
      <c r="E92" s="50"/>
      <c r="F92" s="50"/>
      <c r="G92" s="143">
        <f t="shared" si="56"/>
        <v>0</v>
      </c>
      <c r="H92" s="50"/>
      <c r="I92" s="50"/>
      <c r="J92" s="50"/>
      <c r="K92" s="50"/>
      <c r="L92" s="50"/>
      <c r="M92" s="50"/>
      <c r="N92" s="50"/>
      <c r="O92" s="50"/>
      <c r="P92" s="293"/>
    </row>
    <row r="93" spans="1:16" s="187" customFormat="1" ht="24" customHeight="1" x14ac:dyDescent="0.2">
      <c r="B93" s="111">
        <v>42</v>
      </c>
      <c r="C93" s="112" t="s">
        <v>268</v>
      </c>
      <c r="D93" s="197">
        <f>D94+D98+D106+D108+D110</f>
        <v>261000</v>
      </c>
      <c r="E93" s="197">
        <f>E94+E98+E106+E108+E110</f>
        <v>224000</v>
      </c>
      <c r="F93" s="197">
        <f>F94+F98+F106+F108+F110</f>
        <v>37000</v>
      </c>
      <c r="G93" s="54">
        <f>G94+G98+G106+G108+G110</f>
        <v>0</v>
      </c>
      <c r="H93" s="197">
        <f>H94+H98+H106+H108+H110</f>
        <v>0</v>
      </c>
      <c r="I93" s="197">
        <f t="shared" ref="I93:O93" si="57">I94+I98+I106+I108+I110</f>
        <v>0</v>
      </c>
      <c r="J93" s="197">
        <f t="shared" si="57"/>
        <v>0</v>
      </c>
      <c r="K93" s="197">
        <f t="shared" si="57"/>
        <v>0</v>
      </c>
      <c r="L93" s="197">
        <f t="shared" si="57"/>
        <v>0</v>
      </c>
      <c r="M93" s="197">
        <f t="shared" si="57"/>
        <v>0</v>
      </c>
      <c r="N93" s="197">
        <f t="shared" si="57"/>
        <v>0</v>
      </c>
      <c r="O93" s="197">
        <f t="shared" si="57"/>
        <v>0</v>
      </c>
      <c r="P93" s="205"/>
    </row>
    <row r="94" spans="1:16" s="187" customFormat="1" ht="24" customHeight="1" x14ac:dyDescent="0.2">
      <c r="B94" s="111">
        <v>421</v>
      </c>
      <c r="C94" s="112" t="s">
        <v>269</v>
      </c>
      <c r="D94" s="197">
        <f>SUM(D95:D97)</f>
        <v>219000</v>
      </c>
      <c r="E94" s="197">
        <f>SUM(E95:E97)</f>
        <v>204000</v>
      </c>
      <c r="F94" s="197">
        <f>SUM(F95:F97)</f>
        <v>15000</v>
      </c>
      <c r="G94" s="54">
        <f>SUM(G95:G97)</f>
        <v>0</v>
      </c>
      <c r="H94" s="197">
        <f>SUM(H95:H97)</f>
        <v>0</v>
      </c>
      <c r="I94" s="197">
        <f t="shared" ref="I94:O94" si="58">SUM(I95:I97)</f>
        <v>0</v>
      </c>
      <c r="J94" s="197">
        <f t="shared" si="58"/>
        <v>0</v>
      </c>
      <c r="K94" s="197">
        <f t="shared" si="58"/>
        <v>0</v>
      </c>
      <c r="L94" s="197">
        <f t="shared" si="58"/>
        <v>0</v>
      </c>
      <c r="M94" s="197">
        <f t="shared" si="58"/>
        <v>0</v>
      </c>
      <c r="N94" s="197">
        <f t="shared" si="58"/>
        <v>0</v>
      </c>
      <c r="O94" s="197">
        <f t="shared" si="58"/>
        <v>0</v>
      </c>
      <c r="P94" s="205"/>
    </row>
    <row r="95" spans="1:16" ht="24" customHeight="1" x14ac:dyDescent="0.2">
      <c r="B95" s="56">
        <v>4211</v>
      </c>
      <c r="C95" s="57" t="s">
        <v>88</v>
      </c>
      <c r="D95" s="143">
        <f t="shared" ref="D95:D97" si="59">SUM(E95:G95)</f>
        <v>0</v>
      </c>
      <c r="E95" s="50"/>
      <c r="F95" s="50"/>
      <c r="G95" s="143">
        <f>SUM(H95:O95)</f>
        <v>0</v>
      </c>
      <c r="H95" s="50"/>
      <c r="I95" s="50"/>
      <c r="J95" s="50"/>
      <c r="K95" s="50"/>
      <c r="L95" s="50"/>
      <c r="M95" s="50"/>
      <c r="N95" s="50"/>
      <c r="O95" s="50"/>
    </row>
    <row r="96" spans="1:16" ht="24" customHeight="1" x14ac:dyDescent="0.2">
      <c r="B96" s="56">
        <v>4212</v>
      </c>
      <c r="C96" s="57" t="s">
        <v>89</v>
      </c>
      <c r="D96" s="143">
        <f t="shared" si="59"/>
        <v>219000</v>
      </c>
      <c r="E96" s="50">
        <v>204000</v>
      </c>
      <c r="F96" s="50">
        <v>15000</v>
      </c>
      <c r="G96" s="143">
        <f>SUM(H96:O96)</f>
        <v>0</v>
      </c>
      <c r="H96" s="50"/>
      <c r="I96" s="50"/>
      <c r="J96" s="50"/>
      <c r="K96" s="50"/>
      <c r="L96" s="50"/>
      <c r="M96" s="50"/>
      <c r="N96" s="50"/>
      <c r="O96" s="50"/>
    </row>
    <row r="97" spans="2:16" ht="24" customHeight="1" x14ac:dyDescent="0.2">
      <c r="B97" s="56">
        <v>4214</v>
      </c>
      <c r="C97" s="57" t="s">
        <v>90</v>
      </c>
      <c r="D97" s="143">
        <f t="shared" si="59"/>
        <v>0</v>
      </c>
      <c r="E97" s="50"/>
      <c r="F97" s="50"/>
      <c r="G97" s="143">
        <f>SUM(H97:O97)</f>
        <v>0</v>
      </c>
      <c r="H97" s="50"/>
      <c r="I97" s="50"/>
      <c r="J97" s="50"/>
      <c r="K97" s="50"/>
      <c r="L97" s="50"/>
      <c r="M97" s="50"/>
      <c r="N97" s="50"/>
      <c r="O97" s="50"/>
    </row>
    <row r="98" spans="2:16" s="187" customFormat="1" ht="24" customHeight="1" x14ac:dyDescent="0.2">
      <c r="B98" s="111">
        <v>422</v>
      </c>
      <c r="C98" s="112" t="s">
        <v>270</v>
      </c>
      <c r="D98" s="197">
        <f>SUM(D99:D105)</f>
        <v>42000</v>
      </c>
      <c r="E98" s="197">
        <f>SUM(E99:E105)</f>
        <v>20000</v>
      </c>
      <c r="F98" s="197">
        <f>SUM(F99:F105)</f>
        <v>22000</v>
      </c>
      <c r="G98" s="54">
        <f>SUM(G99:G105)</f>
        <v>0</v>
      </c>
      <c r="H98" s="197">
        <f>SUM(H99:H105)</f>
        <v>0</v>
      </c>
      <c r="I98" s="197">
        <f t="shared" ref="I98:O98" si="60">SUM(I99:I105)</f>
        <v>0</v>
      </c>
      <c r="J98" s="197">
        <f t="shared" si="60"/>
        <v>0</v>
      </c>
      <c r="K98" s="197">
        <f t="shared" si="60"/>
        <v>0</v>
      </c>
      <c r="L98" s="197">
        <f t="shared" si="60"/>
        <v>0</v>
      </c>
      <c r="M98" s="197">
        <f t="shared" si="60"/>
        <v>0</v>
      </c>
      <c r="N98" s="197">
        <f t="shared" si="60"/>
        <v>0</v>
      </c>
      <c r="O98" s="197">
        <f t="shared" si="60"/>
        <v>0</v>
      </c>
      <c r="P98" s="205"/>
    </row>
    <row r="99" spans="2:16" ht="24" customHeight="1" x14ac:dyDescent="0.2">
      <c r="B99" s="56">
        <v>4221</v>
      </c>
      <c r="C99" s="57" t="s">
        <v>92</v>
      </c>
      <c r="D99" s="143">
        <f t="shared" ref="D99:D105" si="61">SUM(E99:G99)</f>
        <v>22000</v>
      </c>
      <c r="E99" s="50">
        <v>10000</v>
      </c>
      <c r="F99" s="50">
        <v>12000</v>
      </c>
      <c r="G99" s="143">
        <f t="shared" ref="G99:G105" si="62">SUM(H99:O99)</f>
        <v>0</v>
      </c>
      <c r="H99" s="50"/>
      <c r="I99" s="50"/>
      <c r="J99" s="50"/>
      <c r="K99" s="50"/>
      <c r="L99" s="50"/>
      <c r="M99" s="50"/>
      <c r="N99" s="50"/>
      <c r="O99" s="50"/>
    </row>
    <row r="100" spans="2:16" ht="24" customHeight="1" x14ac:dyDescent="0.2">
      <c r="B100" s="56">
        <v>4222</v>
      </c>
      <c r="C100" s="57" t="s">
        <v>177</v>
      </c>
      <c r="D100" s="143">
        <f t="shared" si="61"/>
        <v>0</v>
      </c>
      <c r="E100" s="50"/>
      <c r="F100" s="50"/>
      <c r="G100" s="143">
        <f t="shared" si="62"/>
        <v>0</v>
      </c>
      <c r="H100" s="50"/>
      <c r="I100" s="50"/>
      <c r="J100" s="50"/>
      <c r="K100" s="50"/>
      <c r="L100" s="50"/>
      <c r="M100" s="50"/>
      <c r="N100" s="50"/>
      <c r="O100" s="50"/>
    </row>
    <row r="101" spans="2:16" ht="24" customHeight="1" x14ac:dyDescent="0.2">
      <c r="B101" s="56">
        <v>4223</v>
      </c>
      <c r="C101" s="57" t="s">
        <v>94</v>
      </c>
      <c r="D101" s="143">
        <f t="shared" si="61"/>
        <v>0</v>
      </c>
      <c r="E101" s="50"/>
      <c r="F101" s="50"/>
      <c r="G101" s="143">
        <f t="shared" si="62"/>
        <v>0</v>
      </c>
      <c r="H101" s="50"/>
      <c r="I101" s="50"/>
      <c r="J101" s="50"/>
      <c r="K101" s="50"/>
      <c r="L101" s="50"/>
      <c r="M101" s="50"/>
      <c r="N101" s="50"/>
      <c r="O101" s="50"/>
    </row>
    <row r="102" spans="2:16" ht="24" customHeight="1" x14ac:dyDescent="0.2">
      <c r="B102" s="56">
        <v>4224</v>
      </c>
      <c r="C102" s="57" t="s">
        <v>95</v>
      </c>
      <c r="D102" s="143">
        <f t="shared" si="61"/>
        <v>0</v>
      </c>
      <c r="E102" s="50"/>
      <c r="F102" s="50"/>
      <c r="G102" s="143">
        <f t="shared" si="62"/>
        <v>0</v>
      </c>
      <c r="H102" s="50"/>
      <c r="I102" s="50"/>
      <c r="J102" s="50"/>
      <c r="K102" s="50"/>
      <c r="L102" s="50"/>
      <c r="M102" s="50"/>
      <c r="N102" s="50"/>
      <c r="O102" s="50"/>
    </row>
    <row r="103" spans="2:16" ht="24" customHeight="1" x14ac:dyDescent="0.2">
      <c r="B103" s="56">
        <v>4225</v>
      </c>
      <c r="C103" s="57" t="s">
        <v>96</v>
      </c>
      <c r="D103" s="143">
        <f t="shared" si="61"/>
        <v>0</v>
      </c>
      <c r="E103" s="50"/>
      <c r="F103" s="50"/>
      <c r="G103" s="143">
        <f t="shared" si="62"/>
        <v>0</v>
      </c>
      <c r="H103" s="50"/>
      <c r="I103" s="50"/>
      <c r="J103" s="50"/>
      <c r="K103" s="50"/>
      <c r="L103" s="50"/>
      <c r="M103" s="50"/>
      <c r="N103" s="50"/>
      <c r="O103" s="50"/>
    </row>
    <row r="104" spans="2:16" ht="24" customHeight="1" x14ac:dyDescent="0.2">
      <c r="B104" s="56">
        <v>4226</v>
      </c>
      <c r="C104" s="57" t="s">
        <v>97</v>
      </c>
      <c r="D104" s="143">
        <f t="shared" si="61"/>
        <v>0</v>
      </c>
      <c r="E104" s="50"/>
      <c r="F104" s="50"/>
      <c r="G104" s="143">
        <f t="shared" si="62"/>
        <v>0</v>
      </c>
      <c r="H104" s="50"/>
      <c r="I104" s="50"/>
      <c r="J104" s="50"/>
      <c r="K104" s="50"/>
      <c r="L104" s="50"/>
      <c r="M104" s="50"/>
      <c r="N104" s="50"/>
      <c r="O104" s="50"/>
    </row>
    <row r="105" spans="2:16" ht="24" customHeight="1" x14ac:dyDescent="0.2">
      <c r="B105" s="56">
        <v>4227</v>
      </c>
      <c r="C105" s="58" t="s">
        <v>98</v>
      </c>
      <c r="D105" s="143">
        <f t="shared" si="61"/>
        <v>20000</v>
      </c>
      <c r="E105" s="50">
        <v>10000</v>
      </c>
      <c r="F105" s="50">
        <v>10000</v>
      </c>
      <c r="G105" s="143">
        <f t="shared" si="62"/>
        <v>0</v>
      </c>
      <c r="H105" s="50"/>
      <c r="I105" s="50"/>
      <c r="J105" s="50"/>
      <c r="K105" s="50"/>
      <c r="L105" s="50"/>
      <c r="M105" s="50"/>
      <c r="N105" s="50"/>
      <c r="O105" s="50"/>
    </row>
    <row r="106" spans="2:16" s="187" customFormat="1" ht="24" customHeight="1" x14ac:dyDescent="0.2">
      <c r="B106" s="111">
        <v>423</v>
      </c>
      <c r="C106" s="112" t="s">
        <v>271</v>
      </c>
      <c r="D106" s="197">
        <f>SUM(D107)</f>
        <v>0</v>
      </c>
      <c r="E106" s="197">
        <f>E107</f>
        <v>0</v>
      </c>
      <c r="F106" s="197">
        <f>F107</f>
        <v>0</v>
      </c>
      <c r="G106" s="54">
        <f>SUM(G107)</f>
        <v>0</v>
      </c>
      <c r="H106" s="197">
        <f>H107</f>
        <v>0</v>
      </c>
      <c r="I106" s="197">
        <f t="shared" ref="I106:O106" si="63">I107</f>
        <v>0</v>
      </c>
      <c r="J106" s="197">
        <f t="shared" si="63"/>
        <v>0</v>
      </c>
      <c r="K106" s="197">
        <f t="shared" si="63"/>
        <v>0</v>
      </c>
      <c r="L106" s="197">
        <f t="shared" si="63"/>
        <v>0</v>
      </c>
      <c r="M106" s="197">
        <f t="shared" si="63"/>
        <v>0</v>
      </c>
      <c r="N106" s="197">
        <f t="shared" si="63"/>
        <v>0</v>
      </c>
      <c r="O106" s="197">
        <f t="shared" si="63"/>
        <v>0</v>
      </c>
      <c r="P106" s="205"/>
    </row>
    <row r="107" spans="2:16" ht="24" customHeight="1" x14ac:dyDescent="0.2">
      <c r="B107" s="56">
        <v>4231</v>
      </c>
      <c r="C107" s="57" t="s">
        <v>100</v>
      </c>
      <c r="D107" s="143">
        <f t="shared" ref="D107" si="64">SUM(E107:G107)</f>
        <v>0</v>
      </c>
      <c r="E107" s="50"/>
      <c r="F107" s="50"/>
      <c r="G107" s="143">
        <f>SUM(H107:O107)</f>
        <v>0</v>
      </c>
      <c r="H107" s="50"/>
      <c r="I107" s="50"/>
      <c r="J107" s="50"/>
      <c r="K107" s="50"/>
      <c r="L107" s="50"/>
      <c r="M107" s="50"/>
      <c r="N107" s="50"/>
      <c r="O107" s="50"/>
    </row>
    <row r="108" spans="2:16" s="187" customFormat="1" ht="24" customHeight="1" x14ac:dyDescent="0.2">
      <c r="B108" s="111">
        <v>424</v>
      </c>
      <c r="C108" s="112" t="s">
        <v>272</v>
      </c>
      <c r="D108" s="197">
        <f>SUM(D109)</f>
        <v>0</v>
      </c>
      <c r="E108" s="197">
        <f>E109</f>
        <v>0</v>
      </c>
      <c r="F108" s="197">
        <f>F109</f>
        <v>0</v>
      </c>
      <c r="G108" s="54">
        <f>SUM(G109)</f>
        <v>0</v>
      </c>
      <c r="H108" s="197">
        <f>H109</f>
        <v>0</v>
      </c>
      <c r="I108" s="197">
        <f t="shared" ref="I108:O108" si="65">I109</f>
        <v>0</v>
      </c>
      <c r="J108" s="197">
        <f t="shared" si="65"/>
        <v>0</v>
      </c>
      <c r="K108" s="197">
        <f t="shared" si="65"/>
        <v>0</v>
      </c>
      <c r="L108" s="197">
        <f t="shared" si="65"/>
        <v>0</v>
      </c>
      <c r="M108" s="197">
        <f t="shared" si="65"/>
        <v>0</v>
      </c>
      <c r="N108" s="197">
        <f t="shared" si="65"/>
        <v>0</v>
      </c>
      <c r="O108" s="197">
        <f t="shared" si="65"/>
        <v>0</v>
      </c>
      <c r="P108" s="205"/>
    </row>
    <row r="109" spans="2:16" ht="24" customHeight="1" x14ac:dyDescent="0.2">
      <c r="B109" s="56">
        <v>4241</v>
      </c>
      <c r="C109" s="57" t="s">
        <v>236</v>
      </c>
      <c r="D109" s="143">
        <f t="shared" ref="D109" si="66">SUM(E109:G109)</f>
        <v>0</v>
      </c>
      <c r="E109" s="50"/>
      <c r="F109" s="50"/>
      <c r="G109" s="143">
        <f>SUM(H109:O109)</f>
        <v>0</v>
      </c>
      <c r="H109" s="50"/>
      <c r="I109" s="50"/>
      <c r="J109" s="50"/>
      <c r="K109" s="50"/>
      <c r="L109" s="50"/>
      <c r="M109" s="50"/>
      <c r="N109" s="50"/>
      <c r="O109" s="50"/>
    </row>
    <row r="110" spans="2:16" s="187" customFormat="1" ht="24" customHeight="1" x14ac:dyDescent="0.2">
      <c r="B110" s="111">
        <v>426</v>
      </c>
      <c r="C110" s="112" t="s">
        <v>273</v>
      </c>
      <c r="D110" s="197">
        <f>SUM(D111)</f>
        <v>0</v>
      </c>
      <c r="E110" s="197">
        <f>SUM(E111)</f>
        <v>0</v>
      </c>
      <c r="F110" s="197">
        <f>SUM(F111)</f>
        <v>0</v>
      </c>
      <c r="G110" s="54">
        <f>SUM(G111)</f>
        <v>0</v>
      </c>
      <c r="H110" s="197">
        <f>SUM(H111)</f>
        <v>0</v>
      </c>
      <c r="I110" s="197">
        <f t="shared" ref="I110:O110" si="67">SUM(I111)</f>
        <v>0</v>
      </c>
      <c r="J110" s="197">
        <f t="shared" si="67"/>
        <v>0</v>
      </c>
      <c r="K110" s="197">
        <f t="shared" si="67"/>
        <v>0</v>
      </c>
      <c r="L110" s="197">
        <f t="shared" si="67"/>
        <v>0</v>
      </c>
      <c r="M110" s="197">
        <f t="shared" si="67"/>
        <v>0</v>
      </c>
      <c r="N110" s="197">
        <f t="shared" si="67"/>
        <v>0</v>
      </c>
      <c r="O110" s="197">
        <f t="shared" si="67"/>
        <v>0</v>
      </c>
      <c r="P110" s="205"/>
    </row>
    <row r="111" spans="2:16" ht="24" customHeight="1" x14ac:dyDescent="0.2">
      <c r="B111" s="56">
        <v>4262</v>
      </c>
      <c r="C111" s="57" t="s">
        <v>107</v>
      </c>
      <c r="D111" s="143">
        <f t="shared" ref="D111" si="68">SUM(E111:G111)</f>
        <v>0</v>
      </c>
      <c r="E111" s="50"/>
      <c r="F111" s="50"/>
      <c r="G111" s="143">
        <f>SUM(H111:O111)</f>
        <v>0</v>
      </c>
      <c r="H111" s="50"/>
      <c r="I111" s="50"/>
      <c r="J111" s="50"/>
      <c r="K111" s="50"/>
      <c r="L111" s="50"/>
      <c r="M111" s="50"/>
      <c r="N111" s="50"/>
      <c r="O111" s="50"/>
    </row>
    <row r="112" spans="2:16" s="187" customFormat="1" ht="24" customHeight="1" x14ac:dyDescent="0.2">
      <c r="B112" s="111">
        <v>43</v>
      </c>
      <c r="C112" s="112" t="s">
        <v>274</v>
      </c>
      <c r="D112" s="197">
        <f>D113</f>
        <v>0</v>
      </c>
      <c r="E112" s="197">
        <f>E113</f>
        <v>0</v>
      </c>
      <c r="F112" s="197">
        <f>F113</f>
        <v>0</v>
      </c>
      <c r="G112" s="54">
        <f>G113</f>
        <v>0</v>
      </c>
      <c r="H112" s="197">
        <f>H113</f>
        <v>0</v>
      </c>
      <c r="I112" s="197">
        <f t="shared" ref="I112:O112" si="69">I113</f>
        <v>0</v>
      </c>
      <c r="J112" s="197">
        <f t="shared" si="69"/>
        <v>0</v>
      </c>
      <c r="K112" s="197">
        <f t="shared" si="69"/>
        <v>0</v>
      </c>
      <c r="L112" s="197">
        <f t="shared" si="69"/>
        <v>0</v>
      </c>
      <c r="M112" s="197">
        <f t="shared" si="69"/>
        <v>0</v>
      </c>
      <c r="N112" s="197">
        <f t="shared" si="69"/>
        <v>0</v>
      </c>
      <c r="O112" s="197">
        <f t="shared" si="69"/>
        <v>0</v>
      </c>
      <c r="P112" s="205"/>
    </row>
    <row r="113" spans="1:16" s="187" customFormat="1" ht="24" customHeight="1" x14ac:dyDescent="0.2">
      <c r="B113" s="111">
        <v>431</v>
      </c>
      <c r="C113" s="112" t="s">
        <v>275</v>
      </c>
      <c r="D113" s="197">
        <f>SUM(D114)</f>
        <v>0</v>
      </c>
      <c r="E113" s="197">
        <f>SUM(E114)</f>
        <v>0</v>
      </c>
      <c r="F113" s="197">
        <f>SUM(F114)</f>
        <v>0</v>
      </c>
      <c r="G113" s="54">
        <f>SUM(G114)</f>
        <v>0</v>
      </c>
      <c r="H113" s="197">
        <f>SUM(H114)</f>
        <v>0</v>
      </c>
      <c r="I113" s="197">
        <f t="shared" ref="I113:O113" si="70">SUM(I114)</f>
        <v>0</v>
      </c>
      <c r="J113" s="197">
        <f t="shared" si="70"/>
        <v>0</v>
      </c>
      <c r="K113" s="197">
        <f t="shared" si="70"/>
        <v>0</v>
      </c>
      <c r="L113" s="197">
        <f t="shared" si="70"/>
        <v>0</v>
      </c>
      <c r="M113" s="197">
        <f t="shared" si="70"/>
        <v>0</v>
      </c>
      <c r="N113" s="197">
        <f t="shared" si="70"/>
        <v>0</v>
      </c>
      <c r="O113" s="197">
        <f t="shared" si="70"/>
        <v>0</v>
      </c>
      <c r="P113" s="205"/>
    </row>
    <row r="114" spans="1:16" ht="24" customHeight="1" x14ac:dyDescent="0.2">
      <c r="B114" s="56">
        <v>4312</v>
      </c>
      <c r="C114" s="57" t="s">
        <v>111</v>
      </c>
      <c r="D114" s="143">
        <f t="shared" ref="D114" si="71">SUM(E114:G114)</f>
        <v>0</v>
      </c>
      <c r="E114" s="50"/>
      <c r="F114" s="50"/>
      <c r="G114" s="143">
        <f>SUM(H114:O114)</f>
        <v>0</v>
      </c>
      <c r="H114" s="50"/>
      <c r="I114" s="50"/>
      <c r="J114" s="50"/>
      <c r="K114" s="50"/>
      <c r="L114" s="50"/>
      <c r="M114" s="50"/>
      <c r="N114" s="50"/>
      <c r="O114" s="50"/>
    </row>
    <row r="115" spans="1:16" s="187" customFormat="1" ht="24" customHeight="1" x14ac:dyDescent="0.2">
      <c r="B115" s="111">
        <v>45</v>
      </c>
      <c r="C115" s="112" t="s">
        <v>276</v>
      </c>
      <c r="D115" s="197">
        <f>SUM(D116:D119)</f>
        <v>0</v>
      </c>
      <c r="E115" s="197">
        <f>SUM(E116:E119)</f>
        <v>0</v>
      </c>
      <c r="F115" s="197">
        <f>SUM(F116:F119)</f>
        <v>0</v>
      </c>
      <c r="G115" s="54">
        <f>SUM(G116:G119)</f>
        <v>0</v>
      </c>
      <c r="H115" s="197">
        <f>SUM(H116:H119)</f>
        <v>0</v>
      </c>
      <c r="I115" s="197">
        <f t="shared" ref="I115:O115" si="72">SUM(I116:I119)</f>
        <v>0</v>
      </c>
      <c r="J115" s="197">
        <f t="shared" si="72"/>
        <v>0</v>
      </c>
      <c r="K115" s="197">
        <f t="shared" si="72"/>
        <v>0</v>
      </c>
      <c r="L115" s="197">
        <f t="shared" si="72"/>
        <v>0</v>
      </c>
      <c r="M115" s="197">
        <f t="shared" si="72"/>
        <v>0</v>
      </c>
      <c r="N115" s="197">
        <f t="shared" si="72"/>
        <v>0</v>
      </c>
      <c r="O115" s="197">
        <f t="shared" si="72"/>
        <v>0</v>
      </c>
      <c r="P115" s="205"/>
    </row>
    <row r="116" spans="1:16" ht="24" customHeight="1" x14ac:dyDescent="0.2">
      <c r="B116" s="56" t="s">
        <v>277</v>
      </c>
      <c r="C116" s="57" t="s">
        <v>237</v>
      </c>
      <c r="D116" s="143">
        <f t="shared" ref="D116:D119" si="73">SUM(E116:G116)</f>
        <v>0</v>
      </c>
      <c r="E116" s="50"/>
      <c r="F116" s="50"/>
      <c r="G116" s="143">
        <f>SUM(H116:O116)</f>
        <v>0</v>
      </c>
      <c r="H116" s="50"/>
      <c r="I116" s="50"/>
      <c r="J116" s="50"/>
      <c r="K116" s="50"/>
      <c r="L116" s="50"/>
      <c r="M116" s="50"/>
      <c r="N116" s="50"/>
      <c r="O116" s="50"/>
    </row>
    <row r="117" spans="1:16" ht="24" customHeight="1" x14ac:dyDescent="0.2">
      <c r="B117" s="56" t="s">
        <v>278</v>
      </c>
      <c r="C117" s="57" t="s">
        <v>238</v>
      </c>
      <c r="D117" s="143">
        <f t="shared" si="73"/>
        <v>0</v>
      </c>
      <c r="E117" s="50"/>
      <c r="F117" s="50"/>
      <c r="G117" s="143">
        <f>SUM(H117:O117)</f>
        <v>0</v>
      </c>
      <c r="H117" s="50"/>
      <c r="I117" s="50"/>
      <c r="J117" s="50"/>
      <c r="K117" s="50"/>
      <c r="L117" s="50"/>
      <c r="M117" s="50"/>
      <c r="N117" s="50"/>
      <c r="O117" s="50"/>
    </row>
    <row r="118" spans="1:16" ht="24" customHeight="1" x14ac:dyDescent="0.2">
      <c r="B118" s="56" t="s">
        <v>241</v>
      </c>
      <c r="C118" s="57" t="s">
        <v>239</v>
      </c>
      <c r="D118" s="143">
        <f t="shared" si="73"/>
        <v>0</v>
      </c>
      <c r="E118" s="50"/>
      <c r="F118" s="50"/>
      <c r="G118" s="143">
        <f>SUM(H118:O118)</f>
        <v>0</v>
      </c>
      <c r="H118" s="50"/>
      <c r="I118" s="50"/>
      <c r="J118" s="50"/>
      <c r="K118" s="50"/>
      <c r="L118" s="50"/>
      <c r="M118" s="50"/>
      <c r="N118" s="50"/>
      <c r="O118" s="50"/>
    </row>
    <row r="119" spans="1:16" ht="24" customHeight="1" thickBot="1" x14ac:dyDescent="0.25">
      <c r="B119" s="85" t="s">
        <v>279</v>
      </c>
      <c r="C119" s="59" t="s">
        <v>240</v>
      </c>
      <c r="D119" s="143">
        <f t="shared" si="73"/>
        <v>0</v>
      </c>
      <c r="E119" s="199"/>
      <c r="F119" s="199"/>
      <c r="G119" s="149">
        <f>SUM(H119:O119)</f>
        <v>0</v>
      </c>
      <c r="H119" s="50"/>
      <c r="I119" s="50"/>
      <c r="J119" s="50"/>
      <c r="K119" s="50"/>
      <c r="L119" s="50"/>
      <c r="M119" s="50"/>
      <c r="N119" s="50"/>
      <c r="O119" s="50"/>
    </row>
    <row r="120" spans="1:16" s="175" customFormat="1" ht="24" customHeight="1" thickTop="1" x14ac:dyDescent="0.2">
      <c r="A120" s="222" t="s">
        <v>344</v>
      </c>
      <c r="B120" s="178"/>
      <c r="C120" s="183"/>
      <c r="D120" s="179">
        <f>D121+D123+D127+D125</f>
        <v>536000</v>
      </c>
      <c r="E120" s="179">
        <f t="shared" ref="E120:O120" si="74">E121+E123+E127+E125</f>
        <v>0</v>
      </c>
      <c r="F120" s="179">
        <f t="shared" si="74"/>
        <v>325000</v>
      </c>
      <c r="G120" s="179">
        <f t="shared" si="74"/>
        <v>211000</v>
      </c>
      <c r="H120" s="179">
        <f>H121+H123+H127+H125</f>
        <v>0</v>
      </c>
      <c r="I120" s="179">
        <f t="shared" si="74"/>
        <v>211000</v>
      </c>
      <c r="J120" s="179">
        <f t="shared" si="74"/>
        <v>0</v>
      </c>
      <c r="K120" s="179">
        <f t="shared" si="74"/>
        <v>0</v>
      </c>
      <c r="L120" s="179">
        <f t="shared" si="74"/>
        <v>0</v>
      </c>
      <c r="M120" s="179">
        <f t="shared" si="74"/>
        <v>0</v>
      </c>
      <c r="N120" s="179">
        <f t="shared" si="74"/>
        <v>0</v>
      </c>
      <c r="O120" s="179">
        <f t="shared" si="74"/>
        <v>0</v>
      </c>
      <c r="P120" s="200"/>
    </row>
    <row r="121" spans="1:16" s="187" customFormat="1" ht="24" customHeight="1" x14ac:dyDescent="0.2">
      <c r="A121" s="74"/>
      <c r="B121" s="83" t="s">
        <v>288</v>
      </c>
      <c r="C121" s="75" t="s">
        <v>289</v>
      </c>
      <c r="D121" s="147">
        <f>D122</f>
        <v>440000</v>
      </c>
      <c r="E121" s="147">
        <f t="shared" ref="E121:O121" si="75">E122</f>
        <v>0</v>
      </c>
      <c r="F121" s="147">
        <f t="shared" si="75"/>
        <v>250000</v>
      </c>
      <c r="G121" s="147">
        <f t="shared" si="75"/>
        <v>190000</v>
      </c>
      <c r="H121" s="147">
        <f t="shared" si="75"/>
        <v>0</v>
      </c>
      <c r="I121" s="147">
        <f t="shared" si="75"/>
        <v>190000</v>
      </c>
      <c r="J121" s="147">
        <f t="shared" si="75"/>
        <v>0</v>
      </c>
      <c r="K121" s="147">
        <f t="shared" si="75"/>
        <v>0</v>
      </c>
      <c r="L121" s="147">
        <f t="shared" si="75"/>
        <v>0</v>
      </c>
      <c r="M121" s="147">
        <f t="shared" si="75"/>
        <v>0</v>
      </c>
      <c r="N121" s="147">
        <f t="shared" si="75"/>
        <v>0</v>
      </c>
      <c r="O121" s="147">
        <f t="shared" si="75"/>
        <v>0</v>
      </c>
      <c r="P121" s="205"/>
    </row>
    <row r="122" spans="1:16" ht="24" customHeight="1" x14ac:dyDescent="0.2">
      <c r="A122" s="62"/>
      <c r="B122" s="78" t="s">
        <v>290</v>
      </c>
      <c r="C122" s="63" t="s">
        <v>146</v>
      </c>
      <c r="D122" s="143">
        <f t="shared" ref="D122" si="76">SUM(E122:G122)</f>
        <v>440000</v>
      </c>
      <c r="E122" s="154"/>
      <c r="F122" s="72">
        <v>250000</v>
      </c>
      <c r="G122" s="150">
        <f t="shared" ref="G122:G126" si="77">SUM(H122:O122)</f>
        <v>190000</v>
      </c>
      <c r="H122" s="64"/>
      <c r="I122" s="64">
        <v>190000</v>
      </c>
      <c r="J122" s="64"/>
      <c r="K122" s="64"/>
      <c r="L122" s="64"/>
      <c r="M122" s="64"/>
      <c r="N122" s="64"/>
      <c r="O122" s="64"/>
    </row>
    <row r="123" spans="1:16" s="187" customFormat="1" ht="24" customHeight="1" x14ac:dyDescent="0.2">
      <c r="A123" s="74"/>
      <c r="B123" s="83" t="s">
        <v>291</v>
      </c>
      <c r="C123" s="75" t="s">
        <v>148</v>
      </c>
      <c r="D123" s="147">
        <f>D124</f>
        <v>15000</v>
      </c>
      <c r="E123" s="147">
        <f t="shared" ref="E123:O123" si="78">E124</f>
        <v>0</v>
      </c>
      <c r="F123" s="147">
        <f t="shared" si="78"/>
        <v>15000</v>
      </c>
      <c r="G123" s="147">
        <f t="shared" si="78"/>
        <v>0</v>
      </c>
      <c r="H123" s="147">
        <f t="shared" si="78"/>
        <v>0</v>
      </c>
      <c r="I123" s="147">
        <f t="shared" si="78"/>
        <v>0</v>
      </c>
      <c r="J123" s="147">
        <f t="shared" si="78"/>
        <v>0</v>
      </c>
      <c r="K123" s="147">
        <f t="shared" si="78"/>
        <v>0</v>
      </c>
      <c r="L123" s="147">
        <f t="shared" si="78"/>
        <v>0</v>
      </c>
      <c r="M123" s="147">
        <f t="shared" si="78"/>
        <v>0</v>
      </c>
      <c r="N123" s="147">
        <f t="shared" si="78"/>
        <v>0</v>
      </c>
      <c r="O123" s="147">
        <f t="shared" si="78"/>
        <v>0</v>
      </c>
      <c r="P123" s="205"/>
    </row>
    <row r="124" spans="1:16" ht="24" customHeight="1" x14ac:dyDescent="0.2">
      <c r="A124" s="62"/>
      <c r="B124" s="78" t="s">
        <v>147</v>
      </c>
      <c r="C124" s="63" t="s">
        <v>148</v>
      </c>
      <c r="D124" s="143">
        <f t="shared" ref="D124" si="79">SUM(E124:G124)</f>
        <v>15000</v>
      </c>
      <c r="E124" s="155"/>
      <c r="F124" s="64">
        <v>15000</v>
      </c>
      <c r="G124" s="150">
        <f t="shared" si="77"/>
        <v>0</v>
      </c>
      <c r="H124" s="64"/>
      <c r="I124" s="64"/>
      <c r="J124" s="64"/>
      <c r="K124" s="64"/>
      <c r="L124" s="64"/>
      <c r="M124" s="64"/>
      <c r="N124" s="64"/>
      <c r="O124" s="64"/>
    </row>
    <row r="125" spans="1:16" s="187" customFormat="1" ht="24" customHeight="1" x14ac:dyDescent="0.2">
      <c r="A125" s="73"/>
      <c r="B125" s="84" t="s">
        <v>292</v>
      </c>
      <c r="C125" s="70" t="s">
        <v>293</v>
      </c>
      <c r="D125" s="198">
        <f>D126</f>
        <v>61000</v>
      </c>
      <c r="E125" s="198">
        <f t="shared" ref="E125:O125" si="80">E126</f>
        <v>0</v>
      </c>
      <c r="F125" s="198">
        <f t="shared" si="80"/>
        <v>40000</v>
      </c>
      <c r="G125" s="198">
        <f t="shared" si="80"/>
        <v>21000</v>
      </c>
      <c r="H125" s="198">
        <f t="shared" si="80"/>
        <v>0</v>
      </c>
      <c r="I125" s="198">
        <f t="shared" si="80"/>
        <v>21000</v>
      </c>
      <c r="J125" s="198">
        <f t="shared" si="80"/>
        <v>0</v>
      </c>
      <c r="K125" s="198">
        <f t="shared" si="80"/>
        <v>0</v>
      </c>
      <c r="L125" s="198">
        <f t="shared" si="80"/>
        <v>0</v>
      </c>
      <c r="M125" s="198">
        <f t="shared" si="80"/>
        <v>0</v>
      </c>
      <c r="N125" s="198">
        <f t="shared" si="80"/>
        <v>0</v>
      </c>
      <c r="O125" s="198">
        <f t="shared" si="80"/>
        <v>0</v>
      </c>
      <c r="P125" s="205"/>
    </row>
    <row r="126" spans="1:16" ht="24" customHeight="1" x14ac:dyDescent="0.2">
      <c r="A126" s="62"/>
      <c r="B126" s="78" t="s">
        <v>294</v>
      </c>
      <c r="C126" s="63" t="s">
        <v>309</v>
      </c>
      <c r="D126" s="143">
        <f t="shared" ref="D126" si="81">SUM(E126:G126)</f>
        <v>61000</v>
      </c>
      <c r="E126" s="155"/>
      <c r="F126" s="64">
        <v>40000</v>
      </c>
      <c r="G126" s="150">
        <f t="shared" si="77"/>
        <v>21000</v>
      </c>
      <c r="H126" s="64"/>
      <c r="I126" s="64">
        <v>21000</v>
      </c>
      <c r="J126" s="64"/>
      <c r="K126" s="64"/>
      <c r="L126" s="64"/>
      <c r="M126" s="64"/>
      <c r="N126" s="64"/>
      <c r="O126" s="64"/>
    </row>
    <row r="127" spans="1:16" s="187" customFormat="1" ht="24" customHeight="1" x14ac:dyDescent="0.2">
      <c r="A127" s="74"/>
      <c r="B127" s="83" t="s">
        <v>295</v>
      </c>
      <c r="C127" s="75" t="s">
        <v>254</v>
      </c>
      <c r="D127" s="147">
        <f>D128</f>
        <v>20000</v>
      </c>
      <c r="E127" s="147">
        <f t="shared" ref="E127:O127" si="82">E128</f>
        <v>0</v>
      </c>
      <c r="F127" s="147">
        <f t="shared" si="82"/>
        <v>20000</v>
      </c>
      <c r="G127" s="147">
        <f t="shared" si="82"/>
        <v>0</v>
      </c>
      <c r="H127" s="147">
        <f t="shared" si="82"/>
        <v>0</v>
      </c>
      <c r="I127" s="147">
        <f t="shared" si="82"/>
        <v>0</v>
      </c>
      <c r="J127" s="147">
        <f t="shared" si="82"/>
        <v>0</v>
      </c>
      <c r="K127" s="147">
        <f t="shared" si="82"/>
        <v>0</v>
      </c>
      <c r="L127" s="147">
        <f t="shared" si="82"/>
        <v>0</v>
      </c>
      <c r="M127" s="147">
        <f t="shared" si="82"/>
        <v>0</v>
      </c>
      <c r="N127" s="147">
        <f t="shared" si="82"/>
        <v>0</v>
      </c>
      <c r="O127" s="147">
        <f t="shared" si="82"/>
        <v>0</v>
      </c>
      <c r="P127" s="205"/>
    </row>
    <row r="128" spans="1:16" ht="24" customHeight="1" x14ac:dyDescent="0.2">
      <c r="A128" s="62"/>
      <c r="B128" s="78" t="s">
        <v>296</v>
      </c>
      <c r="C128" s="63" t="s">
        <v>150</v>
      </c>
      <c r="D128" s="143">
        <f t="shared" ref="D128" si="83">SUM(E128:G128)</f>
        <v>20000</v>
      </c>
      <c r="E128" s="155"/>
      <c r="F128" s="64">
        <v>20000</v>
      </c>
      <c r="G128" s="150">
        <f t="shared" ref="G128:G133" si="84">SUM(H128:O128)</f>
        <v>0</v>
      </c>
      <c r="H128" s="64"/>
      <c r="I128" s="64"/>
      <c r="J128" s="64"/>
      <c r="K128" s="64"/>
      <c r="L128" s="64"/>
      <c r="M128" s="64"/>
      <c r="N128" s="64"/>
      <c r="O128" s="64"/>
    </row>
    <row r="129" spans="1:16" s="214" customFormat="1" ht="24" customHeight="1" x14ac:dyDescent="0.2">
      <c r="A129" s="282" t="s">
        <v>345</v>
      </c>
      <c r="B129" s="284"/>
      <c r="C129" s="284"/>
      <c r="D129" s="212">
        <f>D130+D132</f>
        <v>348000</v>
      </c>
      <c r="E129" s="212">
        <f t="shared" ref="E129" si="85">E130+E132</f>
        <v>0</v>
      </c>
      <c r="F129" s="212">
        <f t="shared" ref="F129:O129" si="86">F130+F132</f>
        <v>50000</v>
      </c>
      <c r="G129" s="212">
        <f t="shared" si="86"/>
        <v>298000</v>
      </c>
      <c r="H129" s="212">
        <f t="shared" si="86"/>
        <v>0</v>
      </c>
      <c r="I129" s="212">
        <f t="shared" si="86"/>
        <v>0</v>
      </c>
      <c r="J129" s="212">
        <f t="shared" si="86"/>
        <v>298000</v>
      </c>
      <c r="K129" s="212">
        <f t="shared" si="86"/>
        <v>0</v>
      </c>
      <c r="L129" s="212">
        <f t="shared" si="86"/>
        <v>0</v>
      </c>
      <c r="M129" s="212">
        <f t="shared" si="86"/>
        <v>0</v>
      </c>
      <c r="N129" s="212">
        <f t="shared" si="86"/>
        <v>0</v>
      </c>
      <c r="O129" s="212">
        <f t="shared" si="86"/>
        <v>0</v>
      </c>
      <c r="P129" s="213"/>
    </row>
    <row r="130" spans="1:16" s="187" customFormat="1" ht="24" customHeight="1" x14ac:dyDescent="0.2">
      <c r="A130" s="74"/>
      <c r="B130" s="83" t="s">
        <v>305</v>
      </c>
      <c r="C130" s="75" t="s">
        <v>306</v>
      </c>
      <c r="D130" s="147">
        <f>D131</f>
        <v>50000</v>
      </c>
      <c r="E130" s="147">
        <f t="shared" ref="E130:O130" si="87">E131</f>
        <v>0</v>
      </c>
      <c r="F130" s="147">
        <f t="shared" si="87"/>
        <v>50000</v>
      </c>
      <c r="G130" s="147">
        <f t="shared" si="87"/>
        <v>0</v>
      </c>
      <c r="H130" s="147">
        <f t="shared" si="87"/>
        <v>0</v>
      </c>
      <c r="I130" s="147">
        <f t="shared" si="87"/>
        <v>0</v>
      </c>
      <c r="J130" s="147">
        <f t="shared" si="87"/>
        <v>0</v>
      </c>
      <c r="K130" s="147">
        <f t="shared" si="87"/>
        <v>0</v>
      </c>
      <c r="L130" s="147">
        <f t="shared" si="87"/>
        <v>0</v>
      </c>
      <c r="M130" s="147">
        <f t="shared" si="87"/>
        <v>0</v>
      </c>
      <c r="N130" s="147">
        <f t="shared" si="87"/>
        <v>0</v>
      </c>
      <c r="O130" s="147">
        <f t="shared" si="87"/>
        <v>0</v>
      </c>
      <c r="P130" s="205"/>
    </row>
    <row r="131" spans="1:16" ht="24" customHeight="1" x14ac:dyDescent="0.2">
      <c r="A131" s="62"/>
      <c r="B131" s="78" t="s">
        <v>307</v>
      </c>
      <c r="C131" s="63" t="s">
        <v>175</v>
      </c>
      <c r="D131" s="143">
        <f t="shared" ref="D131" si="88">SUM(E131:G131)</f>
        <v>50000</v>
      </c>
      <c r="E131" s="155"/>
      <c r="F131" s="64">
        <v>50000</v>
      </c>
      <c r="G131" s="150">
        <f t="shared" ref="G131" si="89">SUM(H131:O131)</f>
        <v>0</v>
      </c>
      <c r="H131" s="64"/>
      <c r="I131" s="64"/>
      <c r="J131" s="64"/>
      <c r="K131" s="64"/>
      <c r="L131" s="64"/>
      <c r="M131" s="64"/>
      <c r="N131" s="64"/>
      <c r="O131" s="64"/>
    </row>
    <row r="132" spans="1:16" s="187" customFormat="1" ht="21.75" customHeight="1" x14ac:dyDescent="0.2">
      <c r="A132" s="74"/>
      <c r="B132" s="86" t="s">
        <v>314</v>
      </c>
      <c r="C132" s="87" t="s">
        <v>315</v>
      </c>
      <c r="D132" s="147">
        <f>D133</f>
        <v>298000</v>
      </c>
      <c r="E132" s="147">
        <f t="shared" ref="E132:O132" si="90">E133</f>
        <v>0</v>
      </c>
      <c r="F132" s="147">
        <f t="shared" si="90"/>
        <v>0</v>
      </c>
      <c r="G132" s="147">
        <f t="shared" si="90"/>
        <v>298000</v>
      </c>
      <c r="H132" s="147">
        <f t="shared" si="90"/>
        <v>0</v>
      </c>
      <c r="I132" s="147">
        <f t="shared" si="90"/>
        <v>0</v>
      </c>
      <c r="J132" s="147">
        <f t="shared" si="90"/>
        <v>298000</v>
      </c>
      <c r="K132" s="147">
        <f t="shared" si="90"/>
        <v>0</v>
      </c>
      <c r="L132" s="147">
        <f t="shared" si="90"/>
        <v>0</v>
      </c>
      <c r="M132" s="147">
        <f t="shared" si="90"/>
        <v>0</v>
      </c>
      <c r="N132" s="147">
        <f t="shared" si="90"/>
        <v>0</v>
      </c>
      <c r="O132" s="147">
        <f t="shared" si="90"/>
        <v>0</v>
      </c>
      <c r="P132" s="205"/>
    </row>
    <row r="133" spans="1:16" ht="19.5" customHeight="1" x14ac:dyDescent="0.2">
      <c r="A133" s="62"/>
      <c r="B133" s="88" t="s">
        <v>316</v>
      </c>
      <c r="C133" s="89" t="s">
        <v>236</v>
      </c>
      <c r="D133" s="143">
        <f t="shared" ref="D133" si="91">SUM(E133:G133)</f>
        <v>298000</v>
      </c>
      <c r="E133" s="155"/>
      <c r="F133" s="64"/>
      <c r="G133" s="150">
        <f t="shared" si="84"/>
        <v>298000</v>
      </c>
      <c r="H133" s="64"/>
      <c r="I133" s="64"/>
      <c r="J133" s="64">
        <v>298000</v>
      </c>
      <c r="K133" s="64"/>
      <c r="L133" s="64"/>
      <c r="M133" s="64"/>
      <c r="N133" s="64"/>
      <c r="O133" s="64"/>
    </row>
    <row r="134" spans="1:16" s="214" customFormat="1" ht="24" customHeight="1" x14ac:dyDescent="0.2">
      <c r="A134" s="282" t="s">
        <v>346</v>
      </c>
      <c r="B134" s="289"/>
      <c r="C134" s="289"/>
      <c r="D134" s="212">
        <f>D135</f>
        <v>374000</v>
      </c>
      <c r="E134" s="212">
        <f t="shared" ref="E134:O135" si="92">E135</f>
        <v>0</v>
      </c>
      <c r="F134" s="212">
        <f t="shared" si="92"/>
        <v>154000</v>
      </c>
      <c r="G134" s="212">
        <f t="shared" si="92"/>
        <v>220000</v>
      </c>
      <c r="H134" s="212">
        <f t="shared" si="92"/>
        <v>0</v>
      </c>
      <c r="I134" s="212">
        <f t="shared" si="92"/>
        <v>220000</v>
      </c>
      <c r="J134" s="212">
        <f t="shared" si="92"/>
        <v>0</v>
      </c>
      <c r="K134" s="212">
        <f t="shared" si="92"/>
        <v>0</v>
      </c>
      <c r="L134" s="212">
        <f t="shared" si="92"/>
        <v>0</v>
      </c>
      <c r="M134" s="212">
        <f t="shared" si="92"/>
        <v>0</v>
      </c>
      <c r="N134" s="212">
        <f t="shared" si="92"/>
        <v>0</v>
      </c>
      <c r="O134" s="212">
        <f t="shared" si="92"/>
        <v>0</v>
      </c>
      <c r="P134" s="213"/>
    </row>
    <row r="135" spans="1:16" s="187" customFormat="1" ht="24" customHeight="1" x14ac:dyDescent="0.2">
      <c r="A135" s="74"/>
      <c r="B135" s="83" t="s">
        <v>297</v>
      </c>
      <c r="C135" s="75" t="s">
        <v>298</v>
      </c>
      <c r="D135" s="147">
        <f>D136</f>
        <v>374000</v>
      </c>
      <c r="E135" s="147">
        <f t="shared" si="92"/>
        <v>0</v>
      </c>
      <c r="F135" s="147">
        <f t="shared" si="92"/>
        <v>154000</v>
      </c>
      <c r="G135" s="147">
        <f t="shared" si="92"/>
        <v>220000</v>
      </c>
      <c r="H135" s="147">
        <f t="shared" si="92"/>
        <v>0</v>
      </c>
      <c r="I135" s="147">
        <f t="shared" si="92"/>
        <v>220000</v>
      </c>
      <c r="J135" s="147">
        <f t="shared" si="92"/>
        <v>0</v>
      </c>
      <c r="K135" s="147">
        <f t="shared" si="92"/>
        <v>0</v>
      </c>
      <c r="L135" s="147">
        <f t="shared" si="92"/>
        <v>0</v>
      </c>
      <c r="M135" s="147">
        <f t="shared" si="92"/>
        <v>0</v>
      </c>
      <c r="N135" s="147">
        <f t="shared" si="92"/>
        <v>0</v>
      </c>
      <c r="O135" s="147">
        <f t="shared" si="92"/>
        <v>0</v>
      </c>
      <c r="P135" s="205"/>
    </row>
    <row r="136" spans="1:16" ht="24" customHeight="1" x14ac:dyDescent="0.2">
      <c r="A136" s="62"/>
      <c r="B136" s="78" t="s">
        <v>299</v>
      </c>
      <c r="C136" s="63" t="s">
        <v>208</v>
      </c>
      <c r="D136" s="143">
        <f t="shared" ref="D136" si="93">SUM(E136:G136)</f>
        <v>374000</v>
      </c>
      <c r="E136" s="155"/>
      <c r="F136" s="64">
        <v>154000</v>
      </c>
      <c r="G136" s="150">
        <f t="shared" ref="G136" si="94">SUM(H136:O136)</f>
        <v>220000</v>
      </c>
      <c r="H136" s="64"/>
      <c r="I136" s="64">
        <v>220000</v>
      </c>
      <c r="J136" s="64"/>
      <c r="K136" s="64"/>
      <c r="L136" s="64"/>
      <c r="M136" s="64"/>
      <c r="N136" s="64"/>
      <c r="O136" s="64"/>
    </row>
    <row r="137" spans="1:16" s="214" customFormat="1" ht="24" customHeight="1" x14ac:dyDescent="0.2">
      <c r="A137" s="282" t="s">
        <v>347</v>
      </c>
      <c r="B137" s="284"/>
      <c r="C137" s="284"/>
      <c r="D137" s="212">
        <f>D138+D140+D142</f>
        <v>20000</v>
      </c>
      <c r="E137" s="212">
        <f t="shared" ref="E137" si="95">E138+E140+E142</f>
        <v>0</v>
      </c>
      <c r="F137" s="212">
        <f t="shared" ref="F137:O137" si="96">F138+F140+F142</f>
        <v>20000</v>
      </c>
      <c r="G137" s="212">
        <f t="shared" si="96"/>
        <v>0</v>
      </c>
      <c r="H137" s="212">
        <f t="shared" si="96"/>
        <v>0</v>
      </c>
      <c r="I137" s="212">
        <f t="shared" si="96"/>
        <v>0</v>
      </c>
      <c r="J137" s="212">
        <f t="shared" si="96"/>
        <v>0</v>
      </c>
      <c r="K137" s="212">
        <f t="shared" si="96"/>
        <v>0</v>
      </c>
      <c r="L137" s="212">
        <f t="shared" si="96"/>
        <v>0</v>
      </c>
      <c r="M137" s="212">
        <f t="shared" si="96"/>
        <v>0</v>
      </c>
      <c r="N137" s="212">
        <f t="shared" si="96"/>
        <v>0</v>
      </c>
      <c r="O137" s="212">
        <f t="shared" si="96"/>
        <v>0</v>
      </c>
      <c r="P137" s="213"/>
    </row>
    <row r="138" spans="1:16" s="187" customFormat="1" ht="24" customHeight="1" x14ac:dyDescent="0.2">
      <c r="A138" s="74"/>
      <c r="B138" s="91" t="s">
        <v>300</v>
      </c>
      <c r="C138" s="75" t="s">
        <v>256</v>
      </c>
      <c r="D138" s="147">
        <f>D139</f>
        <v>0</v>
      </c>
      <c r="E138" s="147">
        <f t="shared" ref="E138:O138" si="97">E139</f>
        <v>0</v>
      </c>
      <c r="F138" s="147">
        <f t="shared" si="97"/>
        <v>0</v>
      </c>
      <c r="G138" s="147">
        <f t="shared" si="97"/>
        <v>0</v>
      </c>
      <c r="H138" s="147">
        <f t="shared" si="97"/>
        <v>0</v>
      </c>
      <c r="I138" s="147">
        <f t="shared" si="97"/>
        <v>0</v>
      </c>
      <c r="J138" s="147">
        <f t="shared" si="97"/>
        <v>0</v>
      </c>
      <c r="K138" s="147">
        <f t="shared" si="97"/>
        <v>0</v>
      </c>
      <c r="L138" s="147">
        <f t="shared" si="97"/>
        <v>0</v>
      </c>
      <c r="M138" s="147">
        <f t="shared" si="97"/>
        <v>0</v>
      </c>
      <c r="N138" s="147">
        <f t="shared" si="97"/>
        <v>0</v>
      </c>
      <c r="O138" s="147">
        <f t="shared" si="97"/>
        <v>0</v>
      </c>
      <c r="P138" s="205"/>
    </row>
    <row r="139" spans="1:16" ht="24" customHeight="1" x14ac:dyDescent="0.2">
      <c r="A139" s="62"/>
      <c r="B139" s="78" t="s">
        <v>301</v>
      </c>
      <c r="C139" s="63" t="s">
        <v>157</v>
      </c>
      <c r="D139" s="143">
        <f t="shared" ref="D139" si="98">SUM(E139:G139)</f>
        <v>0</v>
      </c>
      <c r="E139" s="155"/>
      <c r="F139" s="64"/>
      <c r="G139" s="150">
        <f>SUM(H139:O139)</f>
        <v>0</v>
      </c>
      <c r="H139" s="64"/>
      <c r="I139" s="64"/>
      <c r="J139" s="64"/>
      <c r="K139" s="64"/>
      <c r="L139" s="64"/>
      <c r="M139" s="64"/>
      <c r="N139" s="64"/>
      <c r="O139" s="64"/>
    </row>
    <row r="140" spans="1:16" s="187" customFormat="1" ht="24" customHeight="1" x14ac:dyDescent="0.2">
      <c r="A140" s="74"/>
      <c r="B140" s="83" t="s">
        <v>303</v>
      </c>
      <c r="C140" s="75" t="s">
        <v>171</v>
      </c>
      <c r="D140" s="147">
        <f>D141</f>
        <v>20000</v>
      </c>
      <c r="E140" s="147">
        <f t="shared" ref="E140:O140" si="99">E141</f>
        <v>0</v>
      </c>
      <c r="F140" s="147">
        <f t="shared" si="99"/>
        <v>20000</v>
      </c>
      <c r="G140" s="147">
        <f t="shared" si="99"/>
        <v>0</v>
      </c>
      <c r="H140" s="147">
        <f t="shared" si="99"/>
        <v>0</v>
      </c>
      <c r="I140" s="147">
        <f t="shared" si="99"/>
        <v>0</v>
      </c>
      <c r="J140" s="147">
        <f t="shared" si="99"/>
        <v>0</v>
      </c>
      <c r="K140" s="147">
        <f t="shared" si="99"/>
        <v>0</v>
      </c>
      <c r="L140" s="147">
        <f t="shared" si="99"/>
        <v>0</v>
      </c>
      <c r="M140" s="147">
        <f t="shared" si="99"/>
        <v>0</v>
      </c>
      <c r="N140" s="147">
        <f t="shared" si="99"/>
        <v>0</v>
      </c>
      <c r="O140" s="147">
        <f t="shared" si="99"/>
        <v>0</v>
      </c>
      <c r="P140" s="205"/>
    </row>
    <row r="141" spans="1:16" ht="24" customHeight="1" x14ac:dyDescent="0.2">
      <c r="A141" s="62"/>
      <c r="B141" s="78" t="s">
        <v>304</v>
      </c>
      <c r="C141" s="90" t="s">
        <v>171</v>
      </c>
      <c r="D141" s="143">
        <f t="shared" ref="D141" si="100">SUM(E141:G141)</f>
        <v>20000</v>
      </c>
      <c r="E141" s="155"/>
      <c r="F141" s="64">
        <v>20000</v>
      </c>
      <c r="G141" s="150">
        <f t="shared" ref="G141:G146" si="101">SUM(H141:O141)</f>
        <v>0</v>
      </c>
      <c r="H141" s="64"/>
      <c r="I141" s="64"/>
      <c r="J141" s="64"/>
      <c r="K141" s="64"/>
      <c r="L141" s="64"/>
      <c r="M141" s="64"/>
      <c r="N141" s="64"/>
      <c r="O141" s="64"/>
    </row>
    <row r="142" spans="1:16" s="187" customFormat="1" ht="24" customHeight="1" x14ac:dyDescent="0.2">
      <c r="A142" s="74"/>
      <c r="B142" s="83" t="s">
        <v>305</v>
      </c>
      <c r="C142" s="75" t="s">
        <v>306</v>
      </c>
      <c r="D142" s="147">
        <f>D143</f>
        <v>0</v>
      </c>
      <c r="E142" s="147">
        <f t="shared" ref="E142:O142" si="102">E143</f>
        <v>0</v>
      </c>
      <c r="F142" s="147">
        <f t="shared" si="102"/>
        <v>0</v>
      </c>
      <c r="G142" s="147">
        <f t="shared" si="102"/>
        <v>0</v>
      </c>
      <c r="H142" s="147">
        <f t="shared" si="102"/>
        <v>0</v>
      </c>
      <c r="I142" s="147">
        <f t="shared" si="102"/>
        <v>0</v>
      </c>
      <c r="J142" s="147">
        <f t="shared" si="102"/>
        <v>0</v>
      </c>
      <c r="K142" s="147">
        <f t="shared" si="102"/>
        <v>0</v>
      </c>
      <c r="L142" s="147">
        <f t="shared" si="102"/>
        <v>0</v>
      </c>
      <c r="M142" s="147">
        <f t="shared" si="102"/>
        <v>0</v>
      </c>
      <c r="N142" s="147">
        <f t="shared" si="102"/>
        <v>0</v>
      </c>
      <c r="O142" s="147">
        <f t="shared" si="102"/>
        <v>0</v>
      </c>
      <c r="P142" s="205"/>
    </row>
    <row r="143" spans="1:16" ht="24" customHeight="1" x14ac:dyDescent="0.2">
      <c r="A143" s="62"/>
      <c r="B143" s="78" t="s">
        <v>310</v>
      </c>
      <c r="C143" s="90" t="s">
        <v>311</v>
      </c>
      <c r="D143" s="143">
        <f t="shared" ref="D143" si="103">SUM(E143:G143)</f>
        <v>0</v>
      </c>
      <c r="E143" s="155"/>
      <c r="F143" s="64"/>
      <c r="G143" s="150">
        <f t="shared" si="101"/>
        <v>0</v>
      </c>
      <c r="H143" s="64"/>
      <c r="I143" s="64"/>
      <c r="J143" s="64"/>
      <c r="K143" s="64"/>
      <c r="L143" s="64"/>
      <c r="M143" s="64"/>
      <c r="N143" s="64"/>
      <c r="O143" s="64"/>
    </row>
    <row r="144" spans="1:16" s="214" customFormat="1" ht="24" customHeight="1" x14ac:dyDescent="0.2">
      <c r="A144" s="282" t="s">
        <v>348</v>
      </c>
      <c r="B144" s="289"/>
      <c r="C144" s="289"/>
      <c r="D144" s="212">
        <f>D145</f>
        <v>123000</v>
      </c>
      <c r="E144" s="212">
        <f t="shared" ref="E144:O145" si="104">E145</f>
        <v>0</v>
      </c>
      <c r="F144" s="212">
        <f t="shared" si="104"/>
        <v>123000</v>
      </c>
      <c r="G144" s="212">
        <f t="shared" si="104"/>
        <v>0</v>
      </c>
      <c r="H144" s="212">
        <f t="shared" si="104"/>
        <v>0</v>
      </c>
      <c r="I144" s="212">
        <f t="shared" si="104"/>
        <v>0</v>
      </c>
      <c r="J144" s="212">
        <f t="shared" si="104"/>
        <v>0</v>
      </c>
      <c r="K144" s="212">
        <f t="shared" si="104"/>
        <v>0</v>
      </c>
      <c r="L144" s="212">
        <f t="shared" si="104"/>
        <v>0</v>
      </c>
      <c r="M144" s="212">
        <f t="shared" si="104"/>
        <v>0</v>
      </c>
      <c r="N144" s="212">
        <f t="shared" si="104"/>
        <v>0</v>
      </c>
      <c r="O144" s="212">
        <f t="shared" si="104"/>
        <v>0</v>
      </c>
      <c r="P144" s="213"/>
    </row>
    <row r="145" spans="1:16" s="187" customFormat="1" ht="24" customHeight="1" x14ac:dyDescent="0.2">
      <c r="A145" s="74"/>
      <c r="B145" s="83" t="s">
        <v>303</v>
      </c>
      <c r="C145" s="75" t="s">
        <v>171</v>
      </c>
      <c r="D145" s="147">
        <f>D146</f>
        <v>123000</v>
      </c>
      <c r="E145" s="147">
        <f t="shared" si="104"/>
        <v>0</v>
      </c>
      <c r="F145" s="147">
        <f t="shared" si="104"/>
        <v>123000</v>
      </c>
      <c r="G145" s="147">
        <f t="shared" si="104"/>
        <v>0</v>
      </c>
      <c r="H145" s="147">
        <f t="shared" si="104"/>
        <v>0</v>
      </c>
      <c r="I145" s="147">
        <f t="shared" si="104"/>
        <v>0</v>
      </c>
      <c r="J145" s="147">
        <f t="shared" si="104"/>
        <v>0</v>
      </c>
      <c r="K145" s="147">
        <f t="shared" si="104"/>
        <v>0</v>
      </c>
      <c r="L145" s="147">
        <f t="shared" si="104"/>
        <v>0</v>
      </c>
      <c r="M145" s="147">
        <f t="shared" si="104"/>
        <v>0</v>
      </c>
      <c r="N145" s="147">
        <f t="shared" si="104"/>
        <v>0</v>
      </c>
      <c r="O145" s="147">
        <f t="shared" si="104"/>
        <v>0</v>
      </c>
      <c r="P145" s="205"/>
    </row>
    <row r="146" spans="1:16" ht="24" customHeight="1" x14ac:dyDescent="0.2">
      <c r="A146" s="62"/>
      <c r="B146" s="78" t="s">
        <v>304</v>
      </c>
      <c r="C146" s="63" t="s">
        <v>171</v>
      </c>
      <c r="D146" s="143">
        <f t="shared" ref="D146" si="105">SUM(E146:G146)</f>
        <v>123000</v>
      </c>
      <c r="E146" s="155"/>
      <c r="F146" s="64">
        <v>123000</v>
      </c>
      <c r="G146" s="150">
        <f t="shared" si="101"/>
        <v>0</v>
      </c>
      <c r="H146" s="64"/>
      <c r="I146" s="64"/>
      <c r="J146" s="64"/>
      <c r="K146" s="64"/>
      <c r="L146" s="64"/>
      <c r="M146" s="64"/>
      <c r="N146" s="64"/>
      <c r="O146" s="64"/>
    </row>
    <row r="147" spans="1:16" s="214" customFormat="1" ht="24" customHeight="1" x14ac:dyDescent="0.2">
      <c r="A147" s="282" t="s">
        <v>349</v>
      </c>
      <c r="B147" s="289"/>
      <c r="C147" s="289"/>
      <c r="D147" s="212">
        <f>D148+D150+D152+D154+D156</f>
        <v>136000</v>
      </c>
      <c r="E147" s="212">
        <f t="shared" ref="E147" si="106">E148+E150+E152+E154+E156</f>
        <v>0</v>
      </c>
      <c r="F147" s="212">
        <f t="shared" ref="F147:O147" si="107">F148+F150+F152+F154+F156</f>
        <v>136000</v>
      </c>
      <c r="G147" s="212">
        <f t="shared" si="107"/>
        <v>0</v>
      </c>
      <c r="H147" s="212">
        <f t="shared" si="107"/>
        <v>0</v>
      </c>
      <c r="I147" s="212">
        <f t="shared" si="107"/>
        <v>0</v>
      </c>
      <c r="J147" s="212">
        <f t="shared" si="107"/>
        <v>0</v>
      </c>
      <c r="K147" s="212">
        <f t="shared" si="107"/>
        <v>0</v>
      </c>
      <c r="L147" s="212">
        <f t="shared" si="107"/>
        <v>0</v>
      </c>
      <c r="M147" s="212">
        <f t="shared" si="107"/>
        <v>0</v>
      </c>
      <c r="N147" s="212">
        <f t="shared" si="107"/>
        <v>0</v>
      </c>
      <c r="O147" s="212">
        <f t="shared" si="107"/>
        <v>0</v>
      </c>
      <c r="P147" s="213"/>
    </row>
    <row r="148" spans="1:16" s="187" customFormat="1" ht="24" customHeight="1" x14ac:dyDescent="0.2">
      <c r="A148" s="74"/>
      <c r="B148" s="83" t="s">
        <v>288</v>
      </c>
      <c r="C148" s="75" t="s">
        <v>289</v>
      </c>
      <c r="D148" s="147">
        <f>D149</f>
        <v>110000</v>
      </c>
      <c r="E148" s="147">
        <f t="shared" ref="E148:O148" si="108">E149</f>
        <v>0</v>
      </c>
      <c r="F148" s="147">
        <f t="shared" si="108"/>
        <v>110000</v>
      </c>
      <c r="G148" s="147">
        <f t="shared" si="108"/>
        <v>0</v>
      </c>
      <c r="H148" s="147">
        <f t="shared" si="108"/>
        <v>0</v>
      </c>
      <c r="I148" s="147">
        <f t="shared" si="108"/>
        <v>0</v>
      </c>
      <c r="J148" s="147">
        <f t="shared" si="108"/>
        <v>0</v>
      </c>
      <c r="K148" s="147">
        <f t="shared" si="108"/>
        <v>0</v>
      </c>
      <c r="L148" s="147">
        <f t="shared" si="108"/>
        <v>0</v>
      </c>
      <c r="M148" s="147">
        <f t="shared" si="108"/>
        <v>0</v>
      </c>
      <c r="N148" s="147">
        <f t="shared" si="108"/>
        <v>0</v>
      </c>
      <c r="O148" s="147">
        <f t="shared" si="108"/>
        <v>0</v>
      </c>
      <c r="P148" s="205"/>
    </row>
    <row r="149" spans="1:16" ht="24" customHeight="1" x14ac:dyDescent="0.2">
      <c r="A149" s="65"/>
      <c r="B149" s="79" t="s">
        <v>290</v>
      </c>
      <c r="C149" s="66" t="s">
        <v>146</v>
      </c>
      <c r="D149" s="143">
        <f t="shared" ref="D149" si="109">SUM(E149:G149)</f>
        <v>110000</v>
      </c>
      <c r="E149" s="155"/>
      <c r="F149" s="64">
        <v>110000</v>
      </c>
      <c r="G149" s="150">
        <f t="shared" ref="G149:G157" si="110">SUM(H149:O149)</f>
        <v>0</v>
      </c>
      <c r="H149" s="64"/>
      <c r="I149" s="64"/>
      <c r="J149" s="64"/>
      <c r="K149" s="64"/>
      <c r="L149" s="64"/>
      <c r="M149" s="64"/>
      <c r="N149" s="64"/>
      <c r="O149" s="64"/>
    </row>
    <row r="150" spans="1:16" s="187" customFormat="1" ht="24" customHeight="1" x14ac:dyDescent="0.2">
      <c r="A150" s="74"/>
      <c r="B150" s="83" t="s">
        <v>291</v>
      </c>
      <c r="C150" s="75" t="s">
        <v>148</v>
      </c>
      <c r="D150" s="147">
        <f>D151</f>
        <v>3000</v>
      </c>
      <c r="E150" s="147">
        <f t="shared" ref="E150:O150" si="111">E151</f>
        <v>0</v>
      </c>
      <c r="F150" s="147">
        <f t="shared" si="111"/>
        <v>3000</v>
      </c>
      <c r="G150" s="147">
        <f t="shared" si="111"/>
        <v>0</v>
      </c>
      <c r="H150" s="147">
        <f t="shared" si="111"/>
        <v>0</v>
      </c>
      <c r="I150" s="147">
        <f t="shared" si="111"/>
        <v>0</v>
      </c>
      <c r="J150" s="147">
        <f t="shared" si="111"/>
        <v>0</v>
      </c>
      <c r="K150" s="147">
        <f t="shared" si="111"/>
        <v>0</v>
      </c>
      <c r="L150" s="147">
        <f t="shared" si="111"/>
        <v>0</v>
      </c>
      <c r="M150" s="147">
        <f t="shared" si="111"/>
        <v>0</v>
      </c>
      <c r="N150" s="147">
        <f t="shared" si="111"/>
        <v>0</v>
      </c>
      <c r="O150" s="147">
        <f t="shared" si="111"/>
        <v>0</v>
      </c>
      <c r="P150" s="205"/>
    </row>
    <row r="151" spans="1:16" ht="24" customHeight="1" x14ac:dyDescent="0.2">
      <c r="A151" s="65"/>
      <c r="B151" s="79" t="s">
        <v>147</v>
      </c>
      <c r="C151" s="66" t="s">
        <v>148</v>
      </c>
      <c r="D151" s="143">
        <f t="shared" ref="D151" si="112">SUM(E151:G151)</f>
        <v>3000</v>
      </c>
      <c r="E151" s="155"/>
      <c r="F151" s="64">
        <v>3000</v>
      </c>
      <c r="G151" s="150">
        <f t="shared" si="110"/>
        <v>0</v>
      </c>
      <c r="H151" s="64"/>
      <c r="I151" s="64"/>
      <c r="J151" s="64"/>
      <c r="K151" s="64"/>
      <c r="L151" s="64"/>
      <c r="M151" s="64"/>
      <c r="N151" s="64"/>
      <c r="O151" s="64"/>
    </row>
    <row r="152" spans="1:16" s="187" customFormat="1" ht="24" customHeight="1" x14ac:dyDescent="0.2">
      <c r="A152" s="74"/>
      <c r="B152" s="83" t="s">
        <v>292</v>
      </c>
      <c r="C152" s="146" t="s">
        <v>312</v>
      </c>
      <c r="D152" s="147">
        <f>D153</f>
        <v>20000</v>
      </c>
      <c r="E152" s="147">
        <f t="shared" ref="E152:O152" si="113">E153</f>
        <v>0</v>
      </c>
      <c r="F152" s="147">
        <f t="shared" si="113"/>
        <v>20000</v>
      </c>
      <c r="G152" s="147">
        <f t="shared" si="113"/>
        <v>0</v>
      </c>
      <c r="H152" s="147">
        <f t="shared" si="113"/>
        <v>0</v>
      </c>
      <c r="I152" s="147">
        <f t="shared" si="113"/>
        <v>0</v>
      </c>
      <c r="J152" s="147">
        <f t="shared" si="113"/>
        <v>0</v>
      </c>
      <c r="K152" s="147">
        <f t="shared" si="113"/>
        <v>0</v>
      </c>
      <c r="L152" s="147">
        <f t="shared" si="113"/>
        <v>0</v>
      </c>
      <c r="M152" s="147">
        <f t="shared" si="113"/>
        <v>0</v>
      </c>
      <c r="N152" s="147">
        <f t="shared" si="113"/>
        <v>0</v>
      </c>
      <c r="O152" s="147">
        <f t="shared" si="113"/>
        <v>0</v>
      </c>
      <c r="P152" s="205"/>
    </row>
    <row r="153" spans="1:16" ht="24" customHeight="1" x14ac:dyDescent="0.2">
      <c r="A153" s="65"/>
      <c r="B153" s="79" t="s">
        <v>294</v>
      </c>
      <c r="C153" s="66" t="s">
        <v>313</v>
      </c>
      <c r="D153" s="143">
        <f t="shared" ref="D153" si="114">SUM(E153:G153)</f>
        <v>20000</v>
      </c>
      <c r="E153" s="155"/>
      <c r="F153" s="64">
        <v>20000</v>
      </c>
      <c r="G153" s="150">
        <f t="shared" si="110"/>
        <v>0</v>
      </c>
      <c r="H153" s="64"/>
      <c r="I153" s="64"/>
      <c r="J153" s="64"/>
      <c r="K153" s="64"/>
      <c r="L153" s="64"/>
      <c r="M153" s="64"/>
      <c r="N153" s="64"/>
      <c r="O153" s="64"/>
    </row>
    <row r="154" spans="1:16" s="148" customFormat="1" ht="24" customHeight="1" x14ac:dyDescent="0.2">
      <c r="A154" s="74"/>
      <c r="B154" s="83" t="s">
        <v>295</v>
      </c>
      <c r="C154" s="75" t="s">
        <v>254</v>
      </c>
      <c r="D154" s="147">
        <f>D155</f>
        <v>3000</v>
      </c>
      <c r="E154" s="147">
        <f t="shared" ref="E154:O154" si="115">E155</f>
        <v>0</v>
      </c>
      <c r="F154" s="147">
        <f t="shared" si="115"/>
        <v>3000</v>
      </c>
      <c r="G154" s="147">
        <f t="shared" si="115"/>
        <v>0</v>
      </c>
      <c r="H154" s="147">
        <f t="shared" si="115"/>
        <v>0</v>
      </c>
      <c r="I154" s="147">
        <f t="shared" si="115"/>
        <v>0</v>
      </c>
      <c r="J154" s="147">
        <f t="shared" si="115"/>
        <v>0</v>
      </c>
      <c r="K154" s="147">
        <f t="shared" si="115"/>
        <v>0</v>
      </c>
      <c r="L154" s="147">
        <f t="shared" si="115"/>
        <v>0</v>
      </c>
      <c r="M154" s="147">
        <f t="shared" si="115"/>
        <v>0</v>
      </c>
      <c r="N154" s="147">
        <f t="shared" si="115"/>
        <v>0</v>
      </c>
      <c r="O154" s="147">
        <f t="shared" si="115"/>
        <v>0</v>
      </c>
      <c r="P154" s="206"/>
    </row>
    <row r="155" spans="1:16" ht="24" customHeight="1" x14ac:dyDescent="0.2">
      <c r="A155" s="65"/>
      <c r="B155" s="79" t="s">
        <v>296</v>
      </c>
      <c r="C155" s="66" t="s">
        <v>150</v>
      </c>
      <c r="D155" s="143">
        <f t="shared" ref="D155" si="116">SUM(E155:G155)</f>
        <v>3000</v>
      </c>
      <c r="E155" s="155"/>
      <c r="F155" s="64">
        <v>3000</v>
      </c>
      <c r="G155" s="150">
        <f t="shared" si="110"/>
        <v>0</v>
      </c>
      <c r="H155" s="64"/>
      <c r="I155" s="64"/>
      <c r="J155" s="64"/>
      <c r="K155" s="64"/>
      <c r="L155" s="64"/>
      <c r="M155" s="64"/>
      <c r="N155" s="64"/>
      <c r="O155" s="64"/>
    </row>
    <row r="156" spans="1:16" s="187" customFormat="1" ht="24" customHeight="1" x14ac:dyDescent="0.2">
      <c r="A156" s="74"/>
      <c r="B156" s="91" t="s">
        <v>300</v>
      </c>
      <c r="C156" s="75" t="s">
        <v>256</v>
      </c>
      <c r="D156" s="147">
        <f>D157</f>
        <v>0</v>
      </c>
      <c r="E156" s="147">
        <f t="shared" ref="E156:O156" si="117">E157</f>
        <v>0</v>
      </c>
      <c r="F156" s="147">
        <f t="shared" si="117"/>
        <v>0</v>
      </c>
      <c r="G156" s="147">
        <f t="shared" si="117"/>
        <v>0</v>
      </c>
      <c r="H156" s="147">
        <f t="shared" si="117"/>
        <v>0</v>
      </c>
      <c r="I156" s="147">
        <f t="shared" si="117"/>
        <v>0</v>
      </c>
      <c r="J156" s="147">
        <f t="shared" si="117"/>
        <v>0</v>
      </c>
      <c r="K156" s="147">
        <f t="shared" si="117"/>
        <v>0</v>
      </c>
      <c r="L156" s="147">
        <f t="shared" si="117"/>
        <v>0</v>
      </c>
      <c r="M156" s="147">
        <f t="shared" si="117"/>
        <v>0</v>
      </c>
      <c r="N156" s="147">
        <f t="shared" si="117"/>
        <v>0</v>
      </c>
      <c r="O156" s="147">
        <f t="shared" si="117"/>
        <v>0</v>
      </c>
      <c r="P156" s="205"/>
    </row>
    <row r="157" spans="1:16" ht="24" customHeight="1" x14ac:dyDescent="0.2">
      <c r="A157" s="62"/>
      <c r="B157" s="78" t="s">
        <v>302</v>
      </c>
      <c r="C157" s="63" t="s">
        <v>163</v>
      </c>
      <c r="D157" s="143">
        <f t="shared" ref="D157" si="118">SUM(E157:G157)</f>
        <v>0</v>
      </c>
      <c r="E157" s="71"/>
      <c r="F157" s="165"/>
      <c r="G157" s="150">
        <f t="shared" si="110"/>
        <v>0</v>
      </c>
      <c r="H157" s="165"/>
      <c r="I157" s="165"/>
      <c r="J157" s="165"/>
      <c r="K157" s="165"/>
      <c r="L157" s="165"/>
      <c r="M157" s="165"/>
      <c r="N157" s="165"/>
      <c r="O157" s="165"/>
    </row>
    <row r="158" spans="1:16" s="214" customFormat="1" ht="24" customHeight="1" x14ac:dyDescent="0.2">
      <c r="A158" s="282" t="s">
        <v>350</v>
      </c>
      <c r="B158" s="289"/>
      <c r="C158" s="289"/>
      <c r="D158" s="212">
        <f>D159+D161+D163+D165+D167</f>
        <v>120000</v>
      </c>
      <c r="E158" s="212">
        <f t="shared" ref="E158:O158" si="119">E159+E161+E163+E165+E167</f>
        <v>0</v>
      </c>
      <c r="F158" s="212">
        <f t="shared" si="119"/>
        <v>120000</v>
      </c>
      <c r="G158" s="212">
        <f t="shared" si="119"/>
        <v>0</v>
      </c>
      <c r="H158" s="212">
        <f t="shared" si="119"/>
        <v>0</v>
      </c>
      <c r="I158" s="212">
        <f t="shared" si="119"/>
        <v>0</v>
      </c>
      <c r="J158" s="212">
        <f t="shared" si="119"/>
        <v>0</v>
      </c>
      <c r="K158" s="212">
        <f t="shared" si="119"/>
        <v>0</v>
      </c>
      <c r="L158" s="212">
        <f t="shared" si="119"/>
        <v>0</v>
      </c>
      <c r="M158" s="212">
        <f t="shared" si="119"/>
        <v>0</v>
      </c>
      <c r="N158" s="212">
        <f t="shared" si="119"/>
        <v>0</v>
      </c>
      <c r="O158" s="212">
        <f t="shared" si="119"/>
        <v>0</v>
      </c>
      <c r="P158" s="213"/>
    </row>
    <row r="159" spans="1:16" s="187" customFormat="1" ht="24" customHeight="1" x14ac:dyDescent="0.2">
      <c r="A159" s="74"/>
      <c r="B159" s="83" t="s">
        <v>288</v>
      </c>
      <c r="C159" s="75" t="s">
        <v>289</v>
      </c>
      <c r="D159" s="147">
        <f>D160</f>
        <v>0</v>
      </c>
      <c r="E159" s="147">
        <f t="shared" ref="E159:O159" si="120">E160</f>
        <v>0</v>
      </c>
      <c r="F159" s="147">
        <f t="shared" si="120"/>
        <v>0</v>
      </c>
      <c r="G159" s="147">
        <f t="shared" si="120"/>
        <v>0</v>
      </c>
      <c r="H159" s="147">
        <f t="shared" si="120"/>
        <v>0</v>
      </c>
      <c r="I159" s="147">
        <f t="shared" si="120"/>
        <v>0</v>
      </c>
      <c r="J159" s="147">
        <f t="shared" si="120"/>
        <v>0</v>
      </c>
      <c r="K159" s="147">
        <f t="shared" si="120"/>
        <v>0</v>
      </c>
      <c r="L159" s="147">
        <f t="shared" si="120"/>
        <v>0</v>
      </c>
      <c r="M159" s="147">
        <f t="shared" si="120"/>
        <v>0</v>
      </c>
      <c r="N159" s="147">
        <f t="shared" si="120"/>
        <v>0</v>
      </c>
      <c r="O159" s="147">
        <f t="shared" si="120"/>
        <v>0</v>
      </c>
      <c r="P159" s="205"/>
    </row>
    <row r="160" spans="1:16" ht="24" customHeight="1" x14ac:dyDescent="0.2">
      <c r="A160" s="62"/>
      <c r="B160" s="79" t="s">
        <v>290</v>
      </c>
      <c r="C160" s="66" t="s">
        <v>146</v>
      </c>
      <c r="D160" s="143">
        <f t="shared" ref="D160" si="121">SUM(E160:G160)</f>
        <v>0</v>
      </c>
      <c r="E160" s="155"/>
      <c r="F160" s="64"/>
      <c r="G160" s="150">
        <f t="shared" ref="G160" si="122">SUM(H160:O160)</f>
        <v>0</v>
      </c>
      <c r="H160" s="64"/>
      <c r="I160" s="64"/>
      <c r="J160" s="64"/>
      <c r="K160" s="64"/>
      <c r="L160" s="64"/>
      <c r="M160" s="64"/>
      <c r="N160" s="64"/>
      <c r="O160" s="64"/>
    </row>
    <row r="161" spans="1:18" s="187" customFormat="1" ht="24" customHeight="1" x14ac:dyDescent="0.2">
      <c r="A161" s="74"/>
      <c r="B161" s="83" t="s">
        <v>291</v>
      </c>
      <c r="C161" s="75" t="s">
        <v>148</v>
      </c>
      <c r="D161" s="147">
        <f>D162</f>
        <v>0</v>
      </c>
      <c r="E161" s="147">
        <f t="shared" ref="E161:O161" si="123">E162</f>
        <v>0</v>
      </c>
      <c r="F161" s="147">
        <f t="shared" si="123"/>
        <v>0</v>
      </c>
      <c r="G161" s="147">
        <f t="shared" si="123"/>
        <v>0</v>
      </c>
      <c r="H161" s="147">
        <f t="shared" si="123"/>
        <v>0</v>
      </c>
      <c r="I161" s="147">
        <f t="shared" si="123"/>
        <v>0</v>
      </c>
      <c r="J161" s="147">
        <f t="shared" si="123"/>
        <v>0</v>
      </c>
      <c r="K161" s="147">
        <f t="shared" si="123"/>
        <v>0</v>
      </c>
      <c r="L161" s="147">
        <f t="shared" si="123"/>
        <v>0</v>
      </c>
      <c r="M161" s="147">
        <f t="shared" si="123"/>
        <v>0</v>
      </c>
      <c r="N161" s="147">
        <f t="shared" si="123"/>
        <v>0</v>
      </c>
      <c r="O161" s="147">
        <f t="shared" si="123"/>
        <v>0</v>
      </c>
      <c r="P161" s="205"/>
    </row>
    <row r="162" spans="1:18" ht="24" customHeight="1" x14ac:dyDescent="0.2">
      <c r="A162" s="62"/>
      <c r="B162" s="79" t="s">
        <v>147</v>
      </c>
      <c r="C162" s="66" t="s">
        <v>148</v>
      </c>
      <c r="D162" s="143">
        <f t="shared" ref="D162" si="124">SUM(E162:G162)</f>
        <v>0</v>
      </c>
      <c r="E162" s="155"/>
      <c r="F162" s="64"/>
      <c r="G162" s="150">
        <f t="shared" ref="G162" si="125">SUM(H162:O162)</f>
        <v>0</v>
      </c>
      <c r="H162" s="64"/>
      <c r="I162" s="64"/>
      <c r="J162" s="64"/>
      <c r="K162" s="64"/>
      <c r="L162" s="64"/>
      <c r="M162" s="64"/>
      <c r="N162" s="64"/>
      <c r="O162" s="64"/>
    </row>
    <row r="163" spans="1:18" s="187" customFormat="1" ht="24" customHeight="1" x14ac:dyDescent="0.2">
      <c r="A163" s="74"/>
      <c r="B163" s="83" t="s">
        <v>292</v>
      </c>
      <c r="C163" s="146" t="s">
        <v>312</v>
      </c>
      <c r="D163" s="147">
        <f>D164</f>
        <v>0</v>
      </c>
      <c r="E163" s="147">
        <f t="shared" ref="E163:O163" si="126">E164</f>
        <v>0</v>
      </c>
      <c r="F163" s="147">
        <f t="shared" si="126"/>
        <v>0</v>
      </c>
      <c r="G163" s="147">
        <f t="shared" si="126"/>
        <v>0</v>
      </c>
      <c r="H163" s="147">
        <f t="shared" si="126"/>
        <v>0</v>
      </c>
      <c r="I163" s="147">
        <f t="shared" si="126"/>
        <v>0</v>
      </c>
      <c r="J163" s="147">
        <f t="shared" si="126"/>
        <v>0</v>
      </c>
      <c r="K163" s="147">
        <f t="shared" si="126"/>
        <v>0</v>
      </c>
      <c r="L163" s="147">
        <f t="shared" si="126"/>
        <v>0</v>
      </c>
      <c r="M163" s="147">
        <f t="shared" si="126"/>
        <v>0</v>
      </c>
      <c r="N163" s="147">
        <f t="shared" si="126"/>
        <v>0</v>
      </c>
      <c r="O163" s="147">
        <f t="shared" si="126"/>
        <v>0</v>
      </c>
      <c r="P163" s="205"/>
    </row>
    <row r="164" spans="1:18" ht="24" customHeight="1" x14ac:dyDescent="0.2">
      <c r="A164" s="62"/>
      <c r="B164" s="79" t="s">
        <v>294</v>
      </c>
      <c r="C164" s="66" t="s">
        <v>313</v>
      </c>
      <c r="D164" s="143">
        <f t="shared" ref="D164" si="127">SUM(E164:G164)</f>
        <v>0</v>
      </c>
      <c r="E164" s="155"/>
      <c r="F164" s="64"/>
      <c r="G164" s="150">
        <f>SUM(H164:O164)</f>
        <v>0</v>
      </c>
      <c r="H164" s="64"/>
      <c r="I164" s="64"/>
      <c r="J164" s="64"/>
      <c r="K164" s="64"/>
      <c r="L164" s="64"/>
      <c r="M164" s="64"/>
      <c r="N164" s="64"/>
      <c r="O164" s="64"/>
    </row>
    <row r="165" spans="1:18" s="187" customFormat="1" ht="24" customHeight="1" x14ac:dyDescent="0.2">
      <c r="A165" s="74"/>
      <c r="B165" s="83" t="s">
        <v>295</v>
      </c>
      <c r="C165" s="75" t="s">
        <v>254</v>
      </c>
      <c r="D165" s="147">
        <f>D166</f>
        <v>0</v>
      </c>
      <c r="E165" s="147">
        <f t="shared" ref="E165:O165" si="128">E166</f>
        <v>0</v>
      </c>
      <c r="F165" s="147">
        <f t="shared" si="128"/>
        <v>0</v>
      </c>
      <c r="G165" s="147">
        <f t="shared" si="128"/>
        <v>0</v>
      </c>
      <c r="H165" s="147">
        <f t="shared" si="128"/>
        <v>0</v>
      </c>
      <c r="I165" s="147">
        <f t="shared" si="128"/>
        <v>0</v>
      </c>
      <c r="J165" s="147">
        <f t="shared" si="128"/>
        <v>0</v>
      </c>
      <c r="K165" s="147">
        <f t="shared" si="128"/>
        <v>0</v>
      </c>
      <c r="L165" s="147">
        <f t="shared" si="128"/>
        <v>0</v>
      </c>
      <c r="M165" s="147">
        <f t="shared" si="128"/>
        <v>0</v>
      </c>
      <c r="N165" s="147">
        <f t="shared" si="128"/>
        <v>0</v>
      </c>
      <c r="O165" s="147">
        <f t="shared" si="128"/>
        <v>0</v>
      </c>
      <c r="P165" s="205"/>
    </row>
    <row r="166" spans="1:18" ht="24" customHeight="1" x14ac:dyDescent="0.2">
      <c r="A166" s="62"/>
      <c r="B166" s="79" t="s">
        <v>296</v>
      </c>
      <c r="C166" s="66" t="s">
        <v>150</v>
      </c>
      <c r="D166" s="143">
        <f t="shared" ref="D166" si="129">SUM(E166:G166)</f>
        <v>0</v>
      </c>
      <c r="E166" s="155"/>
      <c r="F166" s="64"/>
      <c r="G166" s="150">
        <f>SUM(H166:O166)</f>
        <v>0</v>
      </c>
      <c r="H166" s="64"/>
      <c r="I166" s="64"/>
      <c r="J166" s="64"/>
      <c r="K166" s="64"/>
      <c r="L166" s="64"/>
      <c r="M166" s="64"/>
      <c r="N166" s="64"/>
      <c r="O166" s="64"/>
    </row>
    <row r="167" spans="1:18" s="187" customFormat="1" ht="24" customHeight="1" x14ac:dyDescent="0.2">
      <c r="A167" s="74"/>
      <c r="B167" s="91" t="s">
        <v>300</v>
      </c>
      <c r="C167" s="75" t="s">
        <v>256</v>
      </c>
      <c r="D167" s="147">
        <f>D168</f>
        <v>120000</v>
      </c>
      <c r="E167" s="147">
        <f t="shared" ref="E167:O167" si="130">E168</f>
        <v>0</v>
      </c>
      <c r="F167" s="147">
        <f t="shared" si="130"/>
        <v>120000</v>
      </c>
      <c r="G167" s="147">
        <f t="shared" si="130"/>
        <v>0</v>
      </c>
      <c r="H167" s="147">
        <f t="shared" si="130"/>
        <v>0</v>
      </c>
      <c r="I167" s="147">
        <f t="shared" si="130"/>
        <v>0</v>
      </c>
      <c r="J167" s="147">
        <f t="shared" si="130"/>
        <v>0</v>
      </c>
      <c r="K167" s="147">
        <f t="shared" si="130"/>
        <v>0</v>
      </c>
      <c r="L167" s="147">
        <f t="shared" si="130"/>
        <v>0</v>
      </c>
      <c r="M167" s="147">
        <f t="shared" si="130"/>
        <v>0</v>
      </c>
      <c r="N167" s="147">
        <f t="shared" si="130"/>
        <v>0</v>
      </c>
      <c r="O167" s="147">
        <f t="shared" si="130"/>
        <v>0</v>
      </c>
      <c r="P167" s="205"/>
    </row>
    <row r="168" spans="1:18" ht="24" customHeight="1" x14ac:dyDescent="0.2">
      <c r="A168" s="62"/>
      <c r="B168" s="78" t="s">
        <v>302</v>
      </c>
      <c r="C168" s="63" t="s">
        <v>163</v>
      </c>
      <c r="D168" s="143">
        <f t="shared" ref="D168" si="131">SUM(E168:G168)</f>
        <v>120000</v>
      </c>
      <c r="E168" s="71"/>
      <c r="F168" s="165">
        <v>120000</v>
      </c>
      <c r="G168" s="150">
        <f>SUM(H168:O168)</f>
        <v>0</v>
      </c>
      <c r="H168" s="165"/>
      <c r="I168" s="165"/>
      <c r="J168" s="165"/>
      <c r="K168" s="165"/>
      <c r="L168" s="165"/>
      <c r="M168" s="165"/>
      <c r="N168" s="165"/>
      <c r="O168" s="165"/>
    </row>
    <row r="169" spans="1:18" s="175" customFormat="1" ht="51.75" customHeight="1" x14ac:dyDescent="0.35">
      <c r="A169" s="290" t="s">
        <v>351</v>
      </c>
      <c r="B169" s="291"/>
      <c r="C169" s="291"/>
      <c r="D169" s="179">
        <f>D170+D172+D174+D176+D182+D186+D180</f>
        <v>0</v>
      </c>
      <c r="E169" s="179">
        <f t="shared" ref="E169:O169" si="132">E170+E172+E174+E176+E182+E186+E180</f>
        <v>0</v>
      </c>
      <c r="F169" s="179">
        <f t="shared" si="132"/>
        <v>0</v>
      </c>
      <c r="G169" s="179">
        <f t="shared" si="132"/>
        <v>0</v>
      </c>
      <c r="H169" s="179">
        <f t="shared" si="132"/>
        <v>0</v>
      </c>
      <c r="I169" s="179">
        <f t="shared" si="132"/>
        <v>0</v>
      </c>
      <c r="J169" s="179">
        <f t="shared" si="132"/>
        <v>0</v>
      </c>
      <c r="K169" s="179">
        <f t="shared" si="132"/>
        <v>0</v>
      </c>
      <c r="L169" s="179">
        <f t="shared" si="132"/>
        <v>0</v>
      </c>
      <c r="M169" s="179">
        <f t="shared" si="132"/>
        <v>0</v>
      </c>
      <c r="N169" s="179">
        <f t="shared" si="132"/>
        <v>0</v>
      </c>
      <c r="O169" s="179">
        <f t="shared" si="132"/>
        <v>0</v>
      </c>
      <c r="P169" s="216" t="s">
        <v>340</v>
      </c>
    </row>
    <row r="170" spans="1:18" s="187" customFormat="1" ht="24" customHeight="1" x14ac:dyDescent="0.2">
      <c r="A170" s="74"/>
      <c r="B170" s="83" t="s">
        <v>288</v>
      </c>
      <c r="C170" s="75" t="s">
        <v>289</v>
      </c>
      <c r="D170" s="147">
        <f>D171</f>
        <v>0</v>
      </c>
      <c r="E170" s="147">
        <f t="shared" ref="E170:O170" si="133">E171</f>
        <v>0</v>
      </c>
      <c r="F170" s="147">
        <f t="shared" si="133"/>
        <v>0</v>
      </c>
      <c r="G170" s="147">
        <f t="shared" si="133"/>
        <v>0</v>
      </c>
      <c r="H170" s="147">
        <f t="shared" si="133"/>
        <v>0</v>
      </c>
      <c r="I170" s="147">
        <f t="shared" si="133"/>
        <v>0</v>
      </c>
      <c r="J170" s="147">
        <f t="shared" si="133"/>
        <v>0</v>
      </c>
      <c r="K170" s="147">
        <f t="shared" si="133"/>
        <v>0</v>
      </c>
      <c r="L170" s="147">
        <f t="shared" si="133"/>
        <v>0</v>
      </c>
      <c r="M170" s="147">
        <f t="shared" si="133"/>
        <v>0</v>
      </c>
      <c r="N170" s="147">
        <f t="shared" si="133"/>
        <v>0</v>
      </c>
      <c r="O170" s="147">
        <f t="shared" si="133"/>
        <v>0</v>
      </c>
      <c r="P170" s="295" t="s">
        <v>342</v>
      </c>
      <c r="Q170" s="209"/>
      <c r="R170" s="209"/>
    </row>
    <row r="171" spans="1:18" ht="24" customHeight="1" x14ac:dyDescent="0.2">
      <c r="A171" s="62"/>
      <c r="B171" s="79" t="s">
        <v>290</v>
      </c>
      <c r="C171" s="66" t="s">
        <v>146</v>
      </c>
      <c r="D171" s="143">
        <f t="shared" ref="D171" si="134">SUM(E171:G171)</f>
        <v>0</v>
      </c>
      <c r="E171" s="155"/>
      <c r="F171" s="64"/>
      <c r="G171" s="150">
        <f t="shared" ref="G171:G173" si="135">SUM(H171:O171)</f>
        <v>0</v>
      </c>
      <c r="H171" s="64"/>
      <c r="I171" s="64"/>
      <c r="J171" s="64"/>
      <c r="K171" s="64"/>
      <c r="L171" s="64"/>
      <c r="M171" s="64"/>
      <c r="N171" s="64"/>
      <c r="O171" s="64"/>
      <c r="P171" s="295"/>
      <c r="Q171" s="209"/>
      <c r="R171" s="209"/>
    </row>
    <row r="172" spans="1:18" s="187" customFormat="1" ht="24" customHeight="1" x14ac:dyDescent="0.2">
      <c r="A172" s="74"/>
      <c r="B172" s="83" t="s">
        <v>291</v>
      </c>
      <c r="C172" s="75" t="s">
        <v>148</v>
      </c>
      <c r="D172" s="147">
        <f>D173</f>
        <v>0</v>
      </c>
      <c r="E172" s="147">
        <f t="shared" ref="E172:O172" si="136">E173</f>
        <v>0</v>
      </c>
      <c r="F172" s="147">
        <f t="shared" si="136"/>
        <v>0</v>
      </c>
      <c r="G172" s="147">
        <f t="shared" si="136"/>
        <v>0</v>
      </c>
      <c r="H172" s="147">
        <f t="shared" si="136"/>
        <v>0</v>
      </c>
      <c r="I172" s="147">
        <f t="shared" si="136"/>
        <v>0</v>
      </c>
      <c r="J172" s="147">
        <f t="shared" si="136"/>
        <v>0</v>
      </c>
      <c r="K172" s="147">
        <f t="shared" si="136"/>
        <v>0</v>
      </c>
      <c r="L172" s="147">
        <f t="shared" si="136"/>
        <v>0</v>
      </c>
      <c r="M172" s="147">
        <f t="shared" si="136"/>
        <v>0</v>
      </c>
      <c r="N172" s="147">
        <f t="shared" si="136"/>
        <v>0</v>
      </c>
      <c r="O172" s="147">
        <f t="shared" si="136"/>
        <v>0</v>
      </c>
      <c r="P172" s="295"/>
      <c r="Q172" s="209"/>
      <c r="R172" s="209"/>
    </row>
    <row r="173" spans="1:18" ht="24" customHeight="1" x14ac:dyDescent="0.2">
      <c r="A173" s="62"/>
      <c r="B173" s="79" t="s">
        <v>147</v>
      </c>
      <c r="C173" s="66" t="s">
        <v>148</v>
      </c>
      <c r="D173" s="143">
        <f t="shared" ref="D173" si="137">SUM(E173:G173)</f>
        <v>0</v>
      </c>
      <c r="E173" s="155"/>
      <c r="F173" s="64"/>
      <c r="G173" s="150">
        <f t="shared" si="135"/>
        <v>0</v>
      </c>
      <c r="H173" s="64"/>
      <c r="I173" s="64"/>
      <c r="J173" s="64"/>
      <c r="K173" s="64"/>
      <c r="L173" s="64"/>
      <c r="M173" s="64"/>
      <c r="N173" s="64"/>
      <c r="O173" s="64"/>
      <c r="P173" s="295"/>
    </row>
    <row r="174" spans="1:18" s="187" customFormat="1" ht="24" customHeight="1" x14ac:dyDescent="0.2">
      <c r="A174" s="74"/>
      <c r="B174" s="83" t="s">
        <v>292</v>
      </c>
      <c r="C174" s="146" t="s">
        <v>312</v>
      </c>
      <c r="D174" s="147">
        <f>D175</f>
        <v>0</v>
      </c>
      <c r="E174" s="147">
        <f t="shared" ref="E174:O174" si="138">E175</f>
        <v>0</v>
      </c>
      <c r="F174" s="147">
        <f t="shared" si="138"/>
        <v>0</v>
      </c>
      <c r="G174" s="147">
        <f t="shared" si="138"/>
        <v>0</v>
      </c>
      <c r="H174" s="147">
        <f t="shared" si="138"/>
        <v>0</v>
      </c>
      <c r="I174" s="147">
        <f t="shared" si="138"/>
        <v>0</v>
      </c>
      <c r="J174" s="147">
        <f t="shared" si="138"/>
        <v>0</v>
      </c>
      <c r="K174" s="147">
        <f t="shared" si="138"/>
        <v>0</v>
      </c>
      <c r="L174" s="147">
        <f t="shared" si="138"/>
        <v>0</v>
      </c>
      <c r="M174" s="147">
        <f t="shared" si="138"/>
        <v>0</v>
      </c>
      <c r="N174" s="147">
        <f t="shared" si="138"/>
        <v>0</v>
      </c>
      <c r="O174" s="147">
        <f t="shared" si="138"/>
        <v>0</v>
      </c>
      <c r="P174" s="295"/>
    </row>
    <row r="175" spans="1:18" ht="24" customHeight="1" x14ac:dyDescent="0.2">
      <c r="A175" s="62"/>
      <c r="B175" s="79" t="s">
        <v>294</v>
      </c>
      <c r="C175" s="66" t="s">
        <v>313</v>
      </c>
      <c r="D175" s="143">
        <f t="shared" ref="D175" si="139">SUM(E175:G175)</f>
        <v>0</v>
      </c>
      <c r="E175" s="155"/>
      <c r="F175" s="64"/>
      <c r="G175" s="150">
        <f>SUM(H175:O175)</f>
        <v>0</v>
      </c>
      <c r="H175" s="64"/>
      <c r="I175" s="64"/>
      <c r="J175" s="64"/>
      <c r="K175" s="64"/>
      <c r="L175" s="64"/>
      <c r="M175" s="64"/>
      <c r="N175" s="64"/>
      <c r="O175" s="64"/>
      <c r="P175" s="295"/>
    </row>
    <row r="176" spans="1:18" s="187" customFormat="1" ht="24" customHeight="1" x14ac:dyDescent="0.2">
      <c r="A176" s="74"/>
      <c r="B176" s="83" t="s">
        <v>295</v>
      </c>
      <c r="C176" s="75" t="s">
        <v>254</v>
      </c>
      <c r="D176" s="147">
        <f>D177+D178+D179</f>
        <v>0</v>
      </c>
      <c r="E176" s="147">
        <f t="shared" ref="E176:O176" si="140">E177+E178+E179</f>
        <v>0</v>
      </c>
      <c r="F176" s="147">
        <f t="shared" si="140"/>
        <v>0</v>
      </c>
      <c r="G176" s="147">
        <f t="shared" si="140"/>
        <v>0</v>
      </c>
      <c r="H176" s="147">
        <f t="shared" si="140"/>
        <v>0</v>
      </c>
      <c r="I176" s="147">
        <f t="shared" si="140"/>
        <v>0</v>
      </c>
      <c r="J176" s="147">
        <f t="shared" si="140"/>
        <v>0</v>
      </c>
      <c r="K176" s="147">
        <f t="shared" si="140"/>
        <v>0</v>
      </c>
      <c r="L176" s="147">
        <f t="shared" si="140"/>
        <v>0</v>
      </c>
      <c r="M176" s="147">
        <f t="shared" si="140"/>
        <v>0</v>
      </c>
      <c r="N176" s="147">
        <f t="shared" si="140"/>
        <v>0</v>
      </c>
      <c r="O176" s="147">
        <f t="shared" si="140"/>
        <v>0</v>
      </c>
      <c r="P176" s="295"/>
    </row>
    <row r="177" spans="1:16" ht="24" customHeight="1" x14ac:dyDescent="0.2">
      <c r="B177" s="56">
        <v>3211</v>
      </c>
      <c r="C177" s="57" t="s">
        <v>149</v>
      </c>
      <c r="D177" s="143">
        <f t="shared" ref="D177" si="141">SUM(E177:G177)</f>
        <v>0</v>
      </c>
      <c r="E177" s="152"/>
      <c r="F177" s="50"/>
      <c r="G177" s="143">
        <f>SUM(H177:O177)</f>
        <v>0</v>
      </c>
      <c r="H177" s="50"/>
      <c r="I177" s="50"/>
      <c r="J177" s="50"/>
      <c r="K177" s="50"/>
      <c r="L177" s="50"/>
      <c r="M177" s="50"/>
      <c r="N177" s="50"/>
      <c r="O177" s="50"/>
      <c r="P177" s="295"/>
    </row>
    <row r="178" spans="1:16" ht="24" customHeight="1" x14ac:dyDescent="0.2">
      <c r="A178" s="62"/>
      <c r="B178" s="79" t="s">
        <v>296</v>
      </c>
      <c r="C178" s="66" t="s">
        <v>150</v>
      </c>
      <c r="D178" s="143">
        <f t="shared" ref="D178:D179" si="142">SUM(E178:G178)</f>
        <v>0</v>
      </c>
      <c r="E178" s="155"/>
      <c r="F178" s="64"/>
      <c r="G178" s="150">
        <f>SUM(H178:O178)</f>
        <v>0</v>
      </c>
      <c r="H178" s="50"/>
      <c r="I178" s="50"/>
      <c r="J178" s="50"/>
      <c r="K178" s="50"/>
      <c r="L178" s="50"/>
      <c r="M178" s="50"/>
      <c r="N178" s="50"/>
      <c r="O178" s="50"/>
    </row>
    <row r="179" spans="1:16" ht="24" customHeight="1" x14ac:dyDescent="0.2">
      <c r="B179" s="56">
        <v>3213</v>
      </c>
      <c r="C179" s="57" t="s">
        <v>151</v>
      </c>
      <c r="D179" s="143">
        <f t="shared" si="142"/>
        <v>0</v>
      </c>
      <c r="E179" s="152"/>
      <c r="F179" s="50"/>
      <c r="G179" s="143">
        <f>SUM(H179:O179)</f>
        <v>0</v>
      </c>
      <c r="H179" s="50"/>
      <c r="I179" s="50"/>
      <c r="J179" s="50"/>
      <c r="K179" s="50"/>
      <c r="L179" s="50"/>
      <c r="M179" s="50"/>
      <c r="N179" s="50"/>
      <c r="O179" s="50"/>
    </row>
    <row r="180" spans="1:16" ht="24" customHeight="1" x14ac:dyDescent="0.2">
      <c r="B180" s="111">
        <v>322</v>
      </c>
      <c r="C180" s="112" t="s">
        <v>255</v>
      </c>
      <c r="D180" s="197">
        <f>D181</f>
        <v>0</v>
      </c>
      <c r="E180" s="197">
        <f t="shared" ref="E180" si="143">E181</f>
        <v>0</v>
      </c>
      <c r="F180" s="197">
        <f t="shared" ref="F180" si="144">F181</f>
        <v>0</v>
      </c>
      <c r="G180" s="197">
        <f t="shared" ref="G180" si="145">G181</f>
        <v>0</v>
      </c>
      <c r="H180" s="197">
        <f t="shared" ref="H180" si="146">H181</f>
        <v>0</v>
      </c>
      <c r="I180" s="197">
        <f t="shared" ref="I180" si="147">I181</f>
        <v>0</v>
      </c>
      <c r="J180" s="197">
        <f t="shared" ref="J180" si="148">J181</f>
        <v>0</v>
      </c>
      <c r="K180" s="197">
        <f t="shared" ref="K180" si="149">K181</f>
        <v>0</v>
      </c>
      <c r="L180" s="197">
        <f t="shared" ref="L180" si="150">L181</f>
        <v>0</v>
      </c>
      <c r="M180" s="197">
        <f t="shared" ref="M180" si="151">M181</f>
        <v>0</v>
      </c>
      <c r="N180" s="197">
        <f t="shared" ref="N180" si="152">N181</f>
        <v>0</v>
      </c>
      <c r="O180" s="197">
        <f t="shared" ref="O180" si="153">O181</f>
        <v>0</v>
      </c>
    </row>
    <row r="181" spans="1:16" ht="24" customHeight="1" x14ac:dyDescent="0.2">
      <c r="B181" s="56">
        <v>3221</v>
      </c>
      <c r="C181" s="57" t="s">
        <v>153</v>
      </c>
      <c r="D181" s="143">
        <f t="shared" ref="D181" si="154">SUM(E181:G181)</f>
        <v>0</v>
      </c>
      <c r="E181" s="152"/>
      <c r="F181" s="50"/>
      <c r="G181" s="143">
        <f t="shared" ref="G181" si="155">SUM(H181:O181)</f>
        <v>0</v>
      </c>
      <c r="H181" s="50"/>
      <c r="I181" s="50"/>
      <c r="J181" s="50"/>
      <c r="K181" s="50"/>
      <c r="L181" s="50"/>
      <c r="M181" s="50"/>
      <c r="N181" s="50"/>
      <c r="O181" s="50"/>
    </row>
    <row r="182" spans="1:16" s="187" customFormat="1" ht="24" customHeight="1" x14ac:dyDescent="0.2">
      <c r="A182" s="74"/>
      <c r="B182" s="91" t="s">
        <v>300</v>
      </c>
      <c r="C182" s="75" t="s">
        <v>256</v>
      </c>
      <c r="D182" s="147">
        <f>D183+D184+D185</f>
        <v>0</v>
      </c>
      <c r="E182" s="147">
        <f t="shared" ref="E182:O182" si="156">E183+E184+E185</f>
        <v>0</v>
      </c>
      <c r="F182" s="147">
        <f t="shared" si="156"/>
        <v>0</v>
      </c>
      <c r="G182" s="147">
        <f t="shared" si="156"/>
        <v>0</v>
      </c>
      <c r="H182" s="147">
        <f t="shared" si="156"/>
        <v>0</v>
      </c>
      <c r="I182" s="147">
        <f t="shared" si="156"/>
        <v>0</v>
      </c>
      <c r="J182" s="147">
        <f t="shared" si="156"/>
        <v>0</v>
      </c>
      <c r="K182" s="147">
        <f t="shared" si="156"/>
        <v>0</v>
      </c>
      <c r="L182" s="147">
        <f t="shared" si="156"/>
        <v>0</v>
      </c>
      <c r="M182" s="147">
        <f t="shared" si="156"/>
        <v>0</v>
      </c>
      <c r="N182" s="147">
        <f t="shared" si="156"/>
        <v>0</v>
      </c>
      <c r="O182" s="147">
        <f t="shared" si="156"/>
        <v>0</v>
      </c>
      <c r="P182" s="205"/>
    </row>
    <row r="183" spans="1:16" ht="24" customHeight="1" x14ac:dyDescent="0.2">
      <c r="B183" s="56">
        <v>3233</v>
      </c>
      <c r="C183" s="57" t="s">
        <v>159</v>
      </c>
      <c r="D183" s="143">
        <f t="shared" ref="D183:D184" si="157">SUM(E183:G183)</f>
        <v>0</v>
      </c>
      <c r="E183" s="152"/>
      <c r="F183" s="50"/>
      <c r="G183" s="143">
        <f t="shared" ref="G183:G184" si="158">SUM(H183:O183)</f>
        <v>0</v>
      </c>
      <c r="H183" s="50"/>
      <c r="I183" s="50"/>
      <c r="J183" s="50"/>
      <c r="K183" s="50"/>
      <c r="L183" s="50"/>
      <c r="M183" s="50"/>
      <c r="N183" s="50"/>
      <c r="O183" s="50"/>
    </row>
    <row r="184" spans="1:16" ht="24" customHeight="1" x14ac:dyDescent="0.2">
      <c r="B184" s="56">
        <v>3236</v>
      </c>
      <c r="C184" s="57" t="s">
        <v>162</v>
      </c>
      <c r="D184" s="143">
        <f t="shared" si="157"/>
        <v>0</v>
      </c>
      <c r="E184" s="152"/>
      <c r="F184" s="50"/>
      <c r="G184" s="143">
        <f t="shared" si="158"/>
        <v>0</v>
      </c>
      <c r="H184" s="50"/>
      <c r="I184" s="50"/>
      <c r="J184" s="50"/>
      <c r="K184" s="50"/>
      <c r="L184" s="50"/>
      <c r="M184" s="50"/>
      <c r="N184" s="50"/>
      <c r="O184" s="50"/>
    </row>
    <row r="185" spans="1:16" ht="24" customHeight="1" x14ac:dyDescent="0.2">
      <c r="A185" s="62"/>
      <c r="B185" s="78" t="s">
        <v>302</v>
      </c>
      <c r="C185" s="63" t="s">
        <v>163</v>
      </c>
      <c r="D185" s="143">
        <f t="shared" ref="D185" si="159">SUM(E185:G185)</f>
        <v>0</v>
      </c>
      <c r="E185" s="71"/>
      <c r="F185" s="165"/>
      <c r="G185" s="150">
        <f>SUM(H185:O185)</f>
        <v>0</v>
      </c>
      <c r="H185" s="50"/>
      <c r="I185" s="50"/>
      <c r="J185" s="50"/>
      <c r="K185" s="50"/>
      <c r="L185" s="50"/>
      <c r="M185" s="50"/>
      <c r="N185" s="50"/>
      <c r="O185" s="50"/>
    </row>
    <row r="186" spans="1:16" s="187" customFormat="1" ht="24" customHeight="1" x14ac:dyDescent="0.2">
      <c r="A186" s="148"/>
      <c r="B186" s="111">
        <v>329</v>
      </c>
      <c r="C186" s="112" t="s">
        <v>171</v>
      </c>
      <c r="D186" s="197">
        <f t="shared" ref="D186:O186" si="160">SUM(D187:D189)</f>
        <v>0</v>
      </c>
      <c r="E186" s="197">
        <f t="shared" si="160"/>
        <v>0</v>
      </c>
      <c r="F186" s="197">
        <f t="shared" si="160"/>
        <v>0</v>
      </c>
      <c r="G186" s="197">
        <f t="shared" si="160"/>
        <v>0</v>
      </c>
      <c r="H186" s="197">
        <f t="shared" si="160"/>
        <v>0</v>
      </c>
      <c r="I186" s="197">
        <f t="shared" si="160"/>
        <v>0</v>
      </c>
      <c r="J186" s="197">
        <f t="shared" si="160"/>
        <v>0</v>
      </c>
      <c r="K186" s="197">
        <f t="shared" si="160"/>
        <v>0</v>
      </c>
      <c r="L186" s="197">
        <f t="shared" si="160"/>
        <v>0</v>
      </c>
      <c r="M186" s="197">
        <f t="shared" si="160"/>
        <v>0</v>
      </c>
      <c r="N186" s="197">
        <f t="shared" si="160"/>
        <v>0</v>
      </c>
      <c r="O186" s="197">
        <f t="shared" si="160"/>
        <v>0</v>
      </c>
      <c r="P186" s="205"/>
    </row>
    <row r="187" spans="1:16" ht="24" customHeight="1" x14ac:dyDescent="0.2">
      <c r="B187" s="56">
        <v>3292</v>
      </c>
      <c r="C187" s="57" t="s">
        <v>167</v>
      </c>
      <c r="D187" s="143">
        <f t="shared" ref="D187:D189" si="161">SUM(E187:G187)</f>
        <v>0</v>
      </c>
      <c r="E187" s="152"/>
      <c r="F187" s="50"/>
      <c r="G187" s="143">
        <f t="shared" ref="G187:G189" si="162">SUM(H187:O187)</f>
        <v>0</v>
      </c>
      <c r="H187" s="50"/>
      <c r="I187" s="50"/>
      <c r="J187" s="50"/>
      <c r="K187" s="50"/>
      <c r="L187" s="50"/>
      <c r="M187" s="50"/>
      <c r="N187" s="50"/>
      <c r="O187" s="50"/>
    </row>
    <row r="188" spans="1:16" ht="24" customHeight="1" x14ac:dyDescent="0.2">
      <c r="B188" s="56">
        <v>3293</v>
      </c>
      <c r="C188" s="57" t="s">
        <v>168</v>
      </c>
      <c r="D188" s="143">
        <f t="shared" si="161"/>
        <v>0</v>
      </c>
      <c r="E188" s="152"/>
      <c r="F188" s="50"/>
      <c r="G188" s="143">
        <f t="shared" si="162"/>
        <v>0</v>
      </c>
      <c r="H188" s="50"/>
      <c r="I188" s="50"/>
      <c r="J188" s="50"/>
      <c r="K188" s="50"/>
      <c r="L188" s="50"/>
      <c r="M188" s="50"/>
      <c r="N188" s="50"/>
      <c r="O188" s="50"/>
    </row>
    <row r="189" spans="1:16" ht="24" customHeight="1" x14ac:dyDescent="0.2">
      <c r="B189" s="56">
        <v>3299</v>
      </c>
      <c r="C189" s="57" t="s">
        <v>214</v>
      </c>
      <c r="D189" s="143">
        <f t="shared" si="161"/>
        <v>0</v>
      </c>
      <c r="E189" s="152"/>
      <c r="F189" s="50"/>
      <c r="G189" s="143">
        <f t="shared" si="162"/>
        <v>0</v>
      </c>
      <c r="H189" s="50"/>
      <c r="I189" s="50"/>
      <c r="J189" s="50"/>
      <c r="K189" s="50"/>
      <c r="L189" s="50"/>
      <c r="M189" s="50"/>
      <c r="N189" s="50"/>
      <c r="O189" s="50"/>
    </row>
    <row r="190" spans="1:16" s="214" customFormat="1" ht="34.5" customHeight="1" x14ac:dyDescent="0.25">
      <c r="A190" s="282" t="s">
        <v>352</v>
      </c>
      <c r="B190" s="292"/>
      <c r="C190" s="292"/>
      <c r="D190" s="212">
        <f>D191+D193</f>
        <v>8000</v>
      </c>
      <c r="E190" s="212">
        <f t="shared" ref="E190:O190" si="163">E191+E193</f>
        <v>0</v>
      </c>
      <c r="F190" s="212">
        <f t="shared" si="163"/>
        <v>8000</v>
      </c>
      <c r="G190" s="212">
        <f t="shared" si="163"/>
        <v>0</v>
      </c>
      <c r="H190" s="212">
        <f t="shared" si="163"/>
        <v>0</v>
      </c>
      <c r="I190" s="212">
        <f t="shared" si="163"/>
        <v>0</v>
      </c>
      <c r="J190" s="212">
        <f t="shared" si="163"/>
        <v>0</v>
      </c>
      <c r="K190" s="212">
        <f t="shared" si="163"/>
        <v>0</v>
      </c>
      <c r="L190" s="212">
        <f t="shared" si="163"/>
        <v>0</v>
      </c>
      <c r="M190" s="212">
        <f t="shared" si="163"/>
        <v>0</v>
      </c>
      <c r="N190" s="212">
        <f t="shared" si="163"/>
        <v>0</v>
      </c>
      <c r="O190" s="212">
        <f t="shared" si="163"/>
        <v>0</v>
      </c>
      <c r="P190" s="215" t="s">
        <v>337</v>
      </c>
    </row>
    <row r="191" spans="1:16" s="187" customFormat="1" ht="24" customHeight="1" x14ac:dyDescent="0.2">
      <c r="A191" s="74"/>
      <c r="B191" s="91" t="s">
        <v>300</v>
      </c>
      <c r="C191" s="75" t="s">
        <v>256</v>
      </c>
      <c r="D191" s="147">
        <f>SUM(D192)</f>
        <v>8000</v>
      </c>
      <c r="E191" s="147">
        <f t="shared" ref="E191:O191" si="164">SUM(E192)</f>
        <v>0</v>
      </c>
      <c r="F191" s="147">
        <f t="shared" si="164"/>
        <v>8000</v>
      </c>
      <c r="G191" s="147">
        <f t="shared" si="164"/>
        <v>0</v>
      </c>
      <c r="H191" s="147">
        <f t="shared" si="164"/>
        <v>0</v>
      </c>
      <c r="I191" s="147">
        <f t="shared" si="164"/>
        <v>0</v>
      </c>
      <c r="J191" s="147">
        <f t="shared" si="164"/>
        <v>0</v>
      </c>
      <c r="K191" s="147">
        <f t="shared" si="164"/>
        <v>0</v>
      </c>
      <c r="L191" s="147">
        <f t="shared" si="164"/>
        <v>0</v>
      </c>
      <c r="M191" s="147">
        <f t="shared" si="164"/>
        <v>0</v>
      </c>
      <c r="N191" s="147">
        <f t="shared" si="164"/>
        <v>0</v>
      </c>
      <c r="O191" s="147">
        <f t="shared" si="164"/>
        <v>0</v>
      </c>
      <c r="P191" s="205"/>
    </row>
    <row r="192" spans="1:16" ht="24" customHeight="1" x14ac:dyDescent="0.2">
      <c r="A192" s="62"/>
      <c r="B192" s="78" t="s">
        <v>302</v>
      </c>
      <c r="C192" s="63" t="s">
        <v>163</v>
      </c>
      <c r="D192" s="143">
        <f t="shared" ref="D192" si="165">SUM(E192:G192)</f>
        <v>8000</v>
      </c>
      <c r="E192" s="71"/>
      <c r="F192" s="165">
        <v>8000</v>
      </c>
      <c r="G192" s="150">
        <f t="shared" ref="G192" si="166">SUM(H192:O192)</f>
        <v>0</v>
      </c>
      <c r="H192" s="165"/>
      <c r="I192" s="165"/>
      <c r="J192" s="165"/>
      <c r="K192" s="165"/>
      <c r="L192" s="165"/>
      <c r="M192" s="165"/>
      <c r="N192" s="165"/>
      <c r="O192" s="165"/>
    </row>
    <row r="193" spans="1:16" s="187" customFormat="1" ht="24" customHeight="1" x14ac:dyDescent="0.2">
      <c r="A193" s="74"/>
      <c r="B193" s="83" t="s">
        <v>303</v>
      </c>
      <c r="C193" s="75" t="s">
        <v>171</v>
      </c>
      <c r="D193" s="147">
        <f>SUM(D194)</f>
        <v>0</v>
      </c>
      <c r="E193" s="147">
        <f t="shared" ref="E193:O193" si="167">SUM(E194)</f>
        <v>0</v>
      </c>
      <c r="F193" s="147">
        <f t="shared" si="167"/>
        <v>0</v>
      </c>
      <c r="G193" s="147">
        <f t="shared" si="167"/>
        <v>0</v>
      </c>
      <c r="H193" s="147">
        <f t="shared" si="167"/>
        <v>0</v>
      </c>
      <c r="I193" s="147">
        <f t="shared" si="167"/>
        <v>0</v>
      </c>
      <c r="J193" s="147">
        <f t="shared" si="167"/>
        <v>0</v>
      </c>
      <c r="K193" s="147">
        <f t="shared" si="167"/>
        <v>0</v>
      </c>
      <c r="L193" s="147">
        <f t="shared" si="167"/>
        <v>0</v>
      </c>
      <c r="M193" s="147">
        <f t="shared" si="167"/>
        <v>0</v>
      </c>
      <c r="N193" s="147">
        <f t="shared" si="167"/>
        <v>0</v>
      </c>
      <c r="O193" s="147">
        <f t="shared" si="167"/>
        <v>0</v>
      </c>
      <c r="P193" s="205"/>
    </row>
    <row r="194" spans="1:16" ht="24" customHeight="1" x14ac:dyDescent="0.2">
      <c r="A194" s="62"/>
      <c r="B194" s="79" t="s">
        <v>304</v>
      </c>
      <c r="C194" s="63" t="s">
        <v>171</v>
      </c>
      <c r="D194" s="143">
        <f t="shared" ref="D194" si="168">SUM(E194:G194)</f>
        <v>0</v>
      </c>
      <c r="E194" s="155"/>
      <c r="F194" s="64"/>
      <c r="G194" s="150">
        <f t="shared" ref="G194:G197" si="169">SUM(H194:O194)</f>
        <v>0</v>
      </c>
      <c r="H194" s="64"/>
      <c r="I194" s="64"/>
      <c r="J194" s="64"/>
      <c r="K194" s="64"/>
      <c r="L194" s="64"/>
      <c r="M194" s="64"/>
      <c r="N194" s="64"/>
      <c r="O194" s="64"/>
    </row>
    <row r="195" spans="1:16" s="175" customFormat="1" ht="34.5" customHeight="1" x14ac:dyDescent="0.3">
      <c r="A195" s="280" t="s">
        <v>353</v>
      </c>
      <c r="B195" s="292"/>
      <c r="C195" s="292"/>
      <c r="D195" s="179">
        <f>D196</f>
        <v>15000</v>
      </c>
      <c r="E195" s="179">
        <f t="shared" ref="E195:O196" si="170">E196</f>
        <v>0</v>
      </c>
      <c r="F195" s="179">
        <f t="shared" si="170"/>
        <v>0</v>
      </c>
      <c r="G195" s="179">
        <f t="shared" si="170"/>
        <v>15000</v>
      </c>
      <c r="H195" s="179">
        <f t="shared" si="170"/>
        <v>0</v>
      </c>
      <c r="I195" s="179">
        <f t="shared" si="170"/>
        <v>0</v>
      </c>
      <c r="J195" s="179">
        <f t="shared" si="170"/>
        <v>0</v>
      </c>
      <c r="K195" s="179">
        <f t="shared" si="170"/>
        <v>0</v>
      </c>
      <c r="L195" s="179">
        <f t="shared" si="170"/>
        <v>15000</v>
      </c>
      <c r="M195" s="179">
        <f t="shared" si="170"/>
        <v>0</v>
      </c>
      <c r="N195" s="179">
        <f t="shared" si="170"/>
        <v>0</v>
      </c>
      <c r="O195" s="179">
        <f t="shared" si="170"/>
        <v>0</v>
      </c>
      <c r="P195" s="220"/>
    </row>
    <row r="196" spans="1:16" s="187" customFormat="1" ht="24" customHeight="1" x14ac:dyDescent="0.2">
      <c r="A196" s="74"/>
      <c r="B196" s="83" t="s">
        <v>297</v>
      </c>
      <c r="C196" s="75" t="s">
        <v>298</v>
      </c>
      <c r="D196" s="147">
        <f>D197</f>
        <v>15000</v>
      </c>
      <c r="E196" s="147">
        <f t="shared" si="170"/>
        <v>0</v>
      </c>
      <c r="F196" s="147">
        <f t="shared" si="170"/>
        <v>0</v>
      </c>
      <c r="G196" s="147">
        <f t="shared" si="170"/>
        <v>15000</v>
      </c>
      <c r="H196" s="147">
        <f t="shared" si="170"/>
        <v>0</v>
      </c>
      <c r="I196" s="147">
        <f t="shared" si="170"/>
        <v>0</v>
      </c>
      <c r="J196" s="147">
        <f t="shared" si="170"/>
        <v>0</v>
      </c>
      <c r="K196" s="147">
        <f t="shared" si="170"/>
        <v>0</v>
      </c>
      <c r="L196" s="147">
        <f t="shared" si="170"/>
        <v>15000</v>
      </c>
      <c r="M196" s="147">
        <f t="shared" si="170"/>
        <v>0</v>
      </c>
      <c r="N196" s="147">
        <f t="shared" si="170"/>
        <v>0</v>
      </c>
      <c r="O196" s="147">
        <f t="shared" si="170"/>
        <v>0</v>
      </c>
      <c r="P196" s="205"/>
    </row>
    <row r="197" spans="1:16" ht="24" customHeight="1" thickBot="1" x14ac:dyDescent="0.25">
      <c r="A197" s="67"/>
      <c r="B197" s="80" t="s">
        <v>299</v>
      </c>
      <c r="C197" s="68" t="s">
        <v>208</v>
      </c>
      <c r="D197" s="143">
        <f t="shared" ref="D197" si="171">SUM(E197:G197)</f>
        <v>15000</v>
      </c>
      <c r="E197" s="234"/>
      <c r="F197" s="234"/>
      <c r="G197" s="151">
        <f t="shared" si="169"/>
        <v>15000</v>
      </c>
      <c r="H197" s="69"/>
      <c r="I197" s="69"/>
      <c r="J197" s="69"/>
      <c r="K197" s="69"/>
      <c r="L197" s="69">
        <v>15000</v>
      </c>
      <c r="M197" s="69"/>
      <c r="N197" s="69"/>
      <c r="O197" s="69"/>
    </row>
    <row r="198" spans="1:16" s="176" customFormat="1" ht="30" customHeight="1" thickTop="1" thickBot="1" x14ac:dyDescent="0.25">
      <c r="A198" s="180"/>
      <c r="B198" s="287" t="s">
        <v>325</v>
      </c>
      <c r="C198" s="288"/>
      <c r="D198" s="181">
        <f t="shared" ref="D198:O198" si="172">D9</f>
        <v>10125000</v>
      </c>
      <c r="E198" s="181">
        <f t="shared" si="172"/>
        <v>903000</v>
      </c>
      <c r="F198" s="181">
        <f t="shared" si="172"/>
        <v>1041000</v>
      </c>
      <c r="G198" s="181">
        <f t="shared" si="172"/>
        <v>8181000</v>
      </c>
      <c r="H198" s="181">
        <f t="shared" si="172"/>
        <v>36000</v>
      </c>
      <c r="I198" s="181">
        <f t="shared" si="172"/>
        <v>431000</v>
      </c>
      <c r="J198" s="181">
        <f t="shared" si="172"/>
        <v>7699000</v>
      </c>
      <c r="K198" s="181">
        <f t="shared" si="172"/>
        <v>0</v>
      </c>
      <c r="L198" s="181">
        <f t="shared" si="172"/>
        <v>15000</v>
      </c>
      <c r="M198" s="181">
        <f t="shared" si="172"/>
        <v>0</v>
      </c>
      <c r="N198" s="181">
        <f t="shared" si="172"/>
        <v>0</v>
      </c>
      <c r="O198" s="181">
        <f t="shared" si="172"/>
        <v>0</v>
      </c>
      <c r="P198" s="207"/>
    </row>
    <row r="199" spans="1:16" ht="13.5" hidden="1" customHeight="1" thickTop="1" x14ac:dyDescent="0.2">
      <c r="B199" s="81"/>
      <c r="C199" s="28"/>
      <c r="D199" s="132"/>
      <c r="E199" s="28">
        <v>3258733</v>
      </c>
      <c r="F199" s="28">
        <v>3258733</v>
      </c>
      <c r="G199" s="132">
        <v>7755712</v>
      </c>
      <c r="H199" s="61">
        <v>107462</v>
      </c>
      <c r="I199" s="61">
        <v>770544</v>
      </c>
      <c r="J199" s="26">
        <v>6821820</v>
      </c>
    </row>
    <row r="200" spans="1:16" ht="13.5" hidden="1" thickTop="1" x14ac:dyDescent="0.2"/>
    <row r="201" spans="1:16" ht="13.5" hidden="1" thickTop="1" x14ac:dyDescent="0.2">
      <c r="E201" s="55">
        <f>E198-E199</f>
        <v>-2355733</v>
      </c>
      <c r="F201" s="55">
        <f>F198-F199</f>
        <v>-2217733</v>
      </c>
      <c r="G201" s="113">
        <f>G198-G199</f>
        <v>425288</v>
      </c>
      <c r="H201" s="55">
        <f>H199-H198</f>
        <v>71462</v>
      </c>
      <c r="I201" s="55">
        <f>I199-I198</f>
        <v>339544</v>
      </c>
      <c r="J201" s="55">
        <f>J199-J198</f>
        <v>-877180</v>
      </c>
    </row>
    <row r="202" spans="1:16" s="126" customFormat="1" ht="13.5" thickTop="1" x14ac:dyDescent="0.2">
      <c r="B202" s="185"/>
      <c r="P202" s="208"/>
    </row>
  </sheetData>
  <sheetProtection algorithmName="SHA-512" hashValue="3PnALSIMg6jeJzYuI78w1OkWQaE2cSPzkT/VbcFHGNTSLhKIdtKwm1bDrPAo/57Ji/XhRuTdjPnp65YY7PmqVw==" saltValue="9v9ZjETaf+RSYnle+g8yzA==" spinCount="100000" sheet="1" objects="1" scenarios="1"/>
  <mergeCells count="22">
    <mergeCell ref="P84:P92"/>
    <mergeCell ref="P10:P13"/>
    <mergeCell ref="A195:C195"/>
    <mergeCell ref="A158:C158"/>
    <mergeCell ref="A134:C134"/>
    <mergeCell ref="P170:P177"/>
    <mergeCell ref="P46:P47"/>
    <mergeCell ref="P48:P49"/>
    <mergeCell ref="B198:C198"/>
    <mergeCell ref="A137:C137"/>
    <mergeCell ref="A144:C144"/>
    <mergeCell ref="A147:C147"/>
    <mergeCell ref="A169:C169"/>
    <mergeCell ref="A190:C190"/>
    <mergeCell ref="H5:O5"/>
    <mergeCell ref="A9:C9"/>
    <mergeCell ref="A10:C10"/>
    <mergeCell ref="A84:C84"/>
    <mergeCell ref="A129:C129"/>
    <mergeCell ref="A5:C6"/>
    <mergeCell ref="D5:D7"/>
    <mergeCell ref="G5:G7"/>
  </mergeCells>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146:I146 D165:O165 D122:I122 D124:I124 D126:I126 D128:I128 D131:I131 D133:I133 D136:I136 D139:I139 D141:I141 D143:I143 D149:I149 D151:I151 D153:I153 D155:I155 D171:I171 D173:I173 D187:I189 D197:I197 D194:I194 D9:O10 J17:O17 J19:O19 J34:O34 J27:O27 J44:O44 J46:O46 J63:O63 J75:O75 D182:O182 J21:O22 J65:O66 J54:O55 J79:O79 J70:O71 J60:O61 E11:I83 J115:O115 J88:O89 J98:O98 J106:O106 J108:O108 J110:O110 J93:O94 J112:O113 E88:I119 D198:O198 D11:D121 D123:O123 D125:O125 D127:O127 D129:O130 D132:O132 D134:O135 D137:O138 D140:O140 D142:O142 D144:O145 D147:O148 D150:O150 D152:O152 D154:O154 E120:O121 D172:O172 D174:O174 D167:O170 D180:D181 D195:O196 D156:O159 D160:I160 D162:I162 D164:I164 D166:I166 D161:O161 D163:O163 D176:O176 D185:O186 D183:I184 J11:O12 D190:O193 D175:I175 D177:I179 E180:O180 E181:I181 E84:O87">
      <formula1>99999999</formula1>
    </dataValidation>
  </dataValidations>
  <pageMargins left="0.70866141732283472" right="0.70866141732283472" top="0.74803149606299213" bottom="0.74803149606299213" header="0.31496062992125984" footer="0.31496062992125984"/>
  <pageSetup paperSize="9" scale="51" orientation="landscape" r:id="rId1"/>
  <rowBreaks count="1" manualBreakCount="1">
    <brk id="157"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B34" sqref="B34:B39"/>
    </sheetView>
  </sheetViews>
  <sheetFormatPr defaultRowHeight="12.75" x14ac:dyDescent="0.2"/>
  <cols>
    <col min="1" max="1" width="38.140625" style="30" customWidth="1"/>
    <col min="2" max="2" width="69.42578125" style="30" customWidth="1"/>
    <col min="3" max="256" width="9.140625" style="30"/>
    <col min="257" max="257" width="38.140625" style="30" customWidth="1"/>
    <col min="258" max="258" width="69.42578125" style="30" customWidth="1"/>
    <col min="259" max="512" width="9.140625" style="30"/>
    <col min="513" max="513" width="38.140625" style="30" customWidth="1"/>
    <col min="514" max="514" width="69.42578125" style="30" customWidth="1"/>
    <col min="515" max="768" width="9.140625" style="30"/>
    <col min="769" max="769" width="38.140625" style="30" customWidth="1"/>
    <col min="770" max="770" width="69.42578125" style="30" customWidth="1"/>
    <col min="771" max="1024" width="9.140625" style="30"/>
    <col min="1025" max="1025" width="38.140625" style="30" customWidth="1"/>
    <col min="1026" max="1026" width="69.42578125" style="30" customWidth="1"/>
    <col min="1027" max="1280" width="9.140625" style="30"/>
    <col min="1281" max="1281" width="38.140625" style="30" customWidth="1"/>
    <col min="1282" max="1282" width="69.42578125" style="30" customWidth="1"/>
    <col min="1283" max="1536" width="9.140625" style="30"/>
    <col min="1537" max="1537" width="38.140625" style="30" customWidth="1"/>
    <col min="1538" max="1538" width="69.42578125" style="30" customWidth="1"/>
    <col min="1539" max="1792" width="9.140625" style="30"/>
    <col min="1793" max="1793" width="38.140625" style="30" customWidth="1"/>
    <col min="1794" max="1794" width="69.42578125" style="30" customWidth="1"/>
    <col min="1795" max="2048" width="9.140625" style="30"/>
    <col min="2049" max="2049" width="38.140625" style="30" customWidth="1"/>
    <col min="2050" max="2050" width="69.42578125" style="30" customWidth="1"/>
    <col min="2051" max="2304" width="9.140625" style="30"/>
    <col min="2305" max="2305" width="38.140625" style="30" customWidth="1"/>
    <col min="2306" max="2306" width="69.42578125" style="30" customWidth="1"/>
    <col min="2307" max="2560" width="9.140625" style="30"/>
    <col min="2561" max="2561" width="38.140625" style="30" customWidth="1"/>
    <col min="2562" max="2562" width="69.42578125" style="30" customWidth="1"/>
    <col min="2563" max="2816" width="9.140625" style="30"/>
    <col min="2817" max="2817" width="38.140625" style="30" customWidth="1"/>
    <col min="2818" max="2818" width="69.42578125" style="30" customWidth="1"/>
    <col min="2819" max="3072" width="9.140625" style="30"/>
    <col min="3073" max="3073" width="38.140625" style="30" customWidth="1"/>
    <col min="3074" max="3074" width="69.42578125" style="30" customWidth="1"/>
    <col min="3075" max="3328" width="9.140625" style="30"/>
    <col min="3329" max="3329" width="38.140625" style="30" customWidth="1"/>
    <col min="3330" max="3330" width="69.42578125" style="30" customWidth="1"/>
    <col min="3331" max="3584" width="9.140625" style="30"/>
    <col min="3585" max="3585" width="38.140625" style="30" customWidth="1"/>
    <col min="3586" max="3586" width="69.42578125" style="30" customWidth="1"/>
    <col min="3587" max="3840" width="9.140625" style="30"/>
    <col min="3841" max="3841" width="38.140625" style="30" customWidth="1"/>
    <col min="3842" max="3842" width="69.42578125" style="30" customWidth="1"/>
    <col min="3843" max="4096" width="9.140625" style="30"/>
    <col min="4097" max="4097" width="38.140625" style="30" customWidth="1"/>
    <col min="4098" max="4098" width="69.42578125" style="30" customWidth="1"/>
    <col min="4099" max="4352" width="9.140625" style="30"/>
    <col min="4353" max="4353" width="38.140625" style="30" customWidth="1"/>
    <col min="4354" max="4354" width="69.42578125" style="30" customWidth="1"/>
    <col min="4355" max="4608" width="9.140625" style="30"/>
    <col min="4609" max="4609" width="38.140625" style="30" customWidth="1"/>
    <col min="4610" max="4610" width="69.42578125" style="30" customWidth="1"/>
    <col min="4611" max="4864" width="9.140625" style="30"/>
    <col min="4865" max="4865" width="38.140625" style="30" customWidth="1"/>
    <col min="4866" max="4866" width="69.42578125" style="30" customWidth="1"/>
    <col min="4867" max="5120" width="9.140625" style="30"/>
    <col min="5121" max="5121" width="38.140625" style="30" customWidth="1"/>
    <col min="5122" max="5122" width="69.42578125" style="30" customWidth="1"/>
    <col min="5123" max="5376" width="9.140625" style="30"/>
    <col min="5377" max="5377" width="38.140625" style="30" customWidth="1"/>
    <col min="5378" max="5378" width="69.42578125" style="30" customWidth="1"/>
    <col min="5379" max="5632" width="9.140625" style="30"/>
    <col min="5633" max="5633" width="38.140625" style="30" customWidth="1"/>
    <col min="5634" max="5634" width="69.42578125" style="30" customWidth="1"/>
    <col min="5635" max="5888" width="9.140625" style="30"/>
    <col min="5889" max="5889" width="38.140625" style="30" customWidth="1"/>
    <col min="5890" max="5890" width="69.42578125" style="30" customWidth="1"/>
    <col min="5891" max="6144" width="9.140625" style="30"/>
    <col min="6145" max="6145" width="38.140625" style="30" customWidth="1"/>
    <col min="6146" max="6146" width="69.42578125" style="30" customWidth="1"/>
    <col min="6147" max="6400" width="9.140625" style="30"/>
    <col min="6401" max="6401" width="38.140625" style="30" customWidth="1"/>
    <col min="6402" max="6402" width="69.42578125" style="30" customWidth="1"/>
    <col min="6403" max="6656" width="9.140625" style="30"/>
    <col min="6657" max="6657" width="38.140625" style="30" customWidth="1"/>
    <col min="6658" max="6658" width="69.42578125" style="30" customWidth="1"/>
    <col min="6659" max="6912" width="9.140625" style="30"/>
    <col min="6913" max="6913" width="38.140625" style="30" customWidth="1"/>
    <col min="6914" max="6914" width="69.42578125" style="30" customWidth="1"/>
    <col min="6915" max="7168" width="9.140625" style="30"/>
    <col min="7169" max="7169" width="38.140625" style="30" customWidth="1"/>
    <col min="7170" max="7170" width="69.42578125" style="30" customWidth="1"/>
    <col min="7171" max="7424" width="9.140625" style="30"/>
    <col min="7425" max="7425" width="38.140625" style="30" customWidth="1"/>
    <col min="7426" max="7426" width="69.42578125" style="30" customWidth="1"/>
    <col min="7427" max="7680" width="9.140625" style="30"/>
    <col min="7681" max="7681" width="38.140625" style="30" customWidth="1"/>
    <col min="7682" max="7682" width="69.42578125" style="30" customWidth="1"/>
    <col min="7683" max="7936" width="9.140625" style="30"/>
    <col min="7937" max="7937" width="38.140625" style="30" customWidth="1"/>
    <col min="7938" max="7938" width="69.42578125" style="30" customWidth="1"/>
    <col min="7939" max="8192" width="9.140625" style="30"/>
    <col min="8193" max="8193" width="38.140625" style="30" customWidth="1"/>
    <col min="8194" max="8194" width="69.42578125" style="30" customWidth="1"/>
    <col min="8195" max="8448" width="9.140625" style="30"/>
    <col min="8449" max="8449" width="38.140625" style="30" customWidth="1"/>
    <col min="8450" max="8450" width="69.42578125" style="30" customWidth="1"/>
    <col min="8451" max="8704" width="9.140625" style="30"/>
    <col min="8705" max="8705" width="38.140625" style="30" customWidth="1"/>
    <col min="8706" max="8706" width="69.42578125" style="30" customWidth="1"/>
    <col min="8707" max="8960" width="9.140625" style="30"/>
    <col min="8961" max="8961" width="38.140625" style="30" customWidth="1"/>
    <col min="8962" max="8962" width="69.42578125" style="30" customWidth="1"/>
    <col min="8963" max="9216" width="9.140625" style="30"/>
    <col min="9217" max="9217" width="38.140625" style="30" customWidth="1"/>
    <col min="9218" max="9218" width="69.42578125" style="30" customWidth="1"/>
    <col min="9219" max="9472" width="9.140625" style="30"/>
    <col min="9473" max="9473" width="38.140625" style="30" customWidth="1"/>
    <col min="9474" max="9474" width="69.42578125" style="30" customWidth="1"/>
    <col min="9475" max="9728" width="9.140625" style="30"/>
    <col min="9729" max="9729" width="38.140625" style="30" customWidth="1"/>
    <col min="9730" max="9730" width="69.42578125" style="30" customWidth="1"/>
    <col min="9731" max="9984" width="9.140625" style="30"/>
    <col min="9985" max="9985" width="38.140625" style="30" customWidth="1"/>
    <col min="9986" max="9986" width="69.42578125" style="30" customWidth="1"/>
    <col min="9987" max="10240" width="9.140625" style="30"/>
    <col min="10241" max="10241" width="38.140625" style="30" customWidth="1"/>
    <col min="10242" max="10242" width="69.42578125" style="30" customWidth="1"/>
    <col min="10243" max="10496" width="9.140625" style="30"/>
    <col min="10497" max="10497" width="38.140625" style="30" customWidth="1"/>
    <col min="10498" max="10498" width="69.42578125" style="30" customWidth="1"/>
    <col min="10499" max="10752" width="9.140625" style="30"/>
    <col min="10753" max="10753" width="38.140625" style="30" customWidth="1"/>
    <col min="10754" max="10754" width="69.42578125" style="30" customWidth="1"/>
    <col min="10755" max="11008" width="9.140625" style="30"/>
    <col min="11009" max="11009" width="38.140625" style="30" customWidth="1"/>
    <col min="11010" max="11010" width="69.42578125" style="30" customWidth="1"/>
    <col min="11011" max="11264" width="9.140625" style="30"/>
    <col min="11265" max="11265" width="38.140625" style="30" customWidth="1"/>
    <col min="11266" max="11266" width="69.42578125" style="30" customWidth="1"/>
    <col min="11267" max="11520" width="9.140625" style="30"/>
    <col min="11521" max="11521" width="38.140625" style="30" customWidth="1"/>
    <col min="11522" max="11522" width="69.42578125" style="30" customWidth="1"/>
    <col min="11523" max="11776" width="9.140625" style="30"/>
    <col min="11777" max="11777" width="38.140625" style="30" customWidth="1"/>
    <col min="11778" max="11778" width="69.42578125" style="30" customWidth="1"/>
    <col min="11779" max="12032" width="9.140625" style="30"/>
    <col min="12033" max="12033" width="38.140625" style="30" customWidth="1"/>
    <col min="12034" max="12034" width="69.42578125" style="30" customWidth="1"/>
    <col min="12035" max="12288" width="9.140625" style="30"/>
    <col min="12289" max="12289" width="38.140625" style="30" customWidth="1"/>
    <col min="12290" max="12290" width="69.42578125" style="30" customWidth="1"/>
    <col min="12291" max="12544" width="9.140625" style="30"/>
    <col min="12545" max="12545" width="38.140625" style="30" customWidth="1"/>
    <col min="12546" max="12546" width="69.42578125" style="30" customWidth="1"/>
    <col min="12547" max="12800" width="9.140625" style="30"/>
    <col min="12801" max="12801" width="38.140625" style="30" customWidth="1"/>
    <col min="12802" max="12802" width="69.42578125" style="30" customWidth="1"/>
    <col min="12803" max="13056" width="9.140625" style="30"/>
    <col min="13057" max="13057" width="38.140625" style="30" customWidth="1"/>
    <col min="13058" max="13058" width="69.42578125" style="30" customWidth="1"/>
    <col min="13059" max="13312" width="9.140625" style="30"/>
    <col min="13313" max="13313" width="38.140625" style="30" customWidth="1"/>
    <col min="13314" max="13314" width="69.42578125" style="30" customWidth="1"/>
    <col min="13315" max="13568" width="9.140625" style="30"/>
    <col min="13569" max="13569" width="38.140625" style="30" customWidth="1"/>
    <col min="13570" max="13570" width="69.42578125" style="30" customWidth="1"/>
    <col min="13571" max="13824" width="9.140625" style="30"/>
    <col min="13825" max="13825" width="38.140625" style="30" customWidth="1"/>
    <col min="13826" max="13826" width="69.42578125" style="30" customWidth="1"/>
    <col min="13827" max="14080" width="9.140625" style="30"/>
    <col min="14081" max="14081" width="38.140625" style="30" customWidth="1"/>
    <col min="14082" max="14082" width="69.42578125" style="30" customWidth="1"/>
    <col min="14083" max="14336" width="9.140625" style="30"/>
    <col min="14337" max="14337" width="38.140625" style="30" customWidth="1"/>
    <col min="14338" max="14338" width="69.42578125" style="30" customWidth="1"/>
    <col min="14339" max="14592" width="9.140625" style="30"/>
    <col min="14593" max="14593" width="38.140625" style="30" customWidth="1"/>
    <col min="14594" max="14594" width="69.42578125" style="30" customWidth="1"/>
    <col min="14595" max="14848" width="9.140625" style="30"/>
    <col min="14849" max="14849" width="38.140625" style="30" customWidth="1"/>
    <col min="14850" max="14850" width="69.42578125" style="30" customWidth="1"/>
    <col min="14851" max="15104" width="9.140625" style="30"/>
    <col min="15105" max="15105" width="38.140625" style="30" customWidth="1"/>
    <col min="15106" max="15106" width="69.42578125" style="30" customWidth="1"/>
    <col min="15107" max="15360" width="9.140625" style="30"/>
    <col min="15361" max="15361" width="38.140625" style="30" customWidth="1"/>
    <col min="15362" max="15362" width="69.42578125" style="30" customWidth="1"/>
    <col min="15363" max="15616" width="9.140625" style="30"/>
    <col min="15617" max="15617" width="38.140625" style="30" customWidth="1"/>
    <col min="15618" max="15618" width="69.42578125" style="30" customWidth="1"/>
    <col min="15619" max="15872" width="9.140625" style="30"/>
    <col min="15873" max="15873" width="38.140625" style="30" customWidth="1"/>
    <col min="15874" max="15874" width="69.42578125" style="30" customWidth="1"/>
    <col min="15875" max="16128" width="9.140625" style="30"/>
    <col min="16129" max="16129" width="38.140625" style="30" customWidth="1"/>
    <col min="16130" max="16130" width="69.42578125" style="30" customWidth="1"/>
    <col min="16131" max="16384" width="9.140625" style="30"/>
  </cols>
  <sheetData>
    <row r="1" spans="1:2" ht="18" x14ac:dyDescent="0.25">
      <c r="A1" s="29" t="s">
        <v>180</v>
      </c>
    </row>
    <row r="2" spans="1:2" x14ac:dyDescent="0.2">
      <c r="A2" s="31"/>
    </row>
    <row r="3" spans="1:2" x14ac:dyDescent="0.2">
      <c r="A3" s="31"/>
    </row>
    <row r="4" spans="1:2" ht="15" x14ac:dyDescent="0.25">
      <c r="A4" s="32" t="s">
        <v>361</v>
      </c>
    </row>
    <row r="5" spans="1:2" ht="15" x14ac:dyDescent="0.25">
      <c r="A5" s="32"/>
    </row>
    <row r="6" spans="1:2" ht="15" x14ac:dyDescent="0.25">
      <c r="A6" s="32" t="s">
        <v>362</v>
      </c>
    </row>
    <row r="7" spans="1:2" x14ac:dyDescent="0.2">
      <c r="A7" s="33"/>
    </row>
    <row r="8" spans="1:2" ht="16.5" thickBot="1" x14ac:dyDescent="0.3">
      <c r="A8" s="34"/>
    </row>
    <row r="9" spans="1:2" ht="23.25" customHeight="1" x14ac:dyDescent="0.2">
      <c r="A9" s="298" t="s">
        <v>181</v>
      </c>
      <c r="B9" s="300" t="s">
        <v>363</v>
      </c>
    </row>
    <row r="10" spans="1:2" ht="12.75" customHeight="1" x14ac:dyDescent="0.2">
      <c r="A10" s="299"/>
      <c r="B10" s="301"/>
    </row>
    <row r="11" spans="1:2" ht="12.75" customHeight="1" x14ac:dyDescent="0.2">
      <c r="A11" s="302" t="s">
        <v>182</v>
      </c>
      <c r="B11" s="304" t="s">
        <v>364</v>
      </c>
    </row>
    <row r="12" spans="1:2" ht="12.75" customHeight="1" x14ac:dyDescent="0.2">
      <c r="A12" s="303"/>
      <c r="B12" s="305"/>
    </row>
    <row r="13" spans="1:2" ht="12.75" customHeight="1" x14ac:dyDescent="0.2">
      <c r="A13" s="303"/>
      <c r="B13" s="305"/>
    </row>
    <row r="14" spans="1:2" ht="12.75" customHeight="1" x14ac:dyDescent="0.2">
      <c r="A14" s="303"/>
      <c r="B14" s="305"/>
    </row>
    <row r="15" spans="1:2" ht="12.75" customHeight="1" x14ac:dyDescent="0.2">
      <c r="A15" s="303"/>
      <c r="B15" s="305"/>
    </row>
    <row r="16" spans="1:2" ht="12.75" customHeight="1" x14ac:dyDescent="0.2">
      <c r="A16" s="303"/>
      <c r="B16" s="305"/>
    </row>
    <row r="17" spans="1:2" ht="12.75" customHeight="1" x14ac:dyDescent="0.2">
      <c r="A17" s="299"/>
      <c r="B17" s="301"/>
    </row>
    <row r="18" spans="1:2" ht="106.5" customHeight="1" x14ac:dyDescent="0.2">
      <c r="A18" s="302" t="s">
        <v>183</v>
      </c>
      <c r="B18" s="304" t="s">
        <v>365</v>
      </c>
    </row>
    <row r="19" spans="1:2" ht="12.75" customHeight="1" x14ac:dyDescent="0.2">
      <c r="A19" s="303"/>
      <c r="B19" s="305"/>
    </row>
    <row r="20" spans="1:2" ht="12.75" customHeight="1" x14ac:dyDescent="0.2">
      <c r="A20" s="299"/>
      <c r="B20" s="301"/>
    </row>
    <row r="21" spans="1:2" ht="69.75" customHeight="1" x14ac:dyDescent="0.2">
      <c r="A21" s="302" t="s">
        <v>184</v>
      </c>
      <c r="B21" s="304" t="s">
        <v>366</v>
      </c>
    </row>
    <row r="22" spans="1:2" ht="12.75" customHeight="1" x14ac:dyDescent="0.2">
      <c r="A22" s="303"/>
      <c r="B22" s="305"/>
    </row>
    <row r="23" spans="1:2" ht="12.75" customHeight="1" x14ac:dyDescent="0.2">
      <c r="A23" s="303"/>
      <c r="B23" s="305"/>
    </row>
    <row r="24" spans="1:2" ht="12.75" customHeight="1" x14ac:dyDescent="0.2">
      <c r="A24" s="299"/>
      <c r="B24" s="301"/>
    </row>
    <row r="25" spans="1:2" ht="114" customHeight="1" x14ac:dyDescent="0.2">
      <c r="A25" s="302" t="s">
        <v>185</v>
      </c>
      <c r="B25" s="304" t="s">
        <v>367</v>
      </c>
    </row>
    <row r="26" spans="1:2" ht="12.75" customHeight="1" x14ac:dyDescent="0.2">
      <c r="A26" s="303"/>
      <c r="B26" s="305"/>
    </row>
    <row r="27" spans="1:2" ht="102" customHeight="1" x14ac:dyDescent="0.2">
      <c r="A27" s="299"/>
      <c r="B27" s="301"/>
    </row>
    <row r="28" spans="1:2" ht="32.25" customHeight="1" x14ac:dyDescent="0.2">
      <c r="A28" s="302" t="s">
        <v>186</v>
      </c>
      <c r="B28" s="304" t="s">
        <v>368</v>
      </c>
    </row>
    <row r="29" spans="1:2" ht="12.75" customHeight="1" x14ac:dyDescent="0.2">
      <c r="A29" s="303"/>
      <c r="B29" s="305"/>
    </row>
    <row r="30" spans="1:2" ht="12.75" customHeight="1" x14ac:dyDescent="0.2">
      <c r="A30" s="303"/>
      <c r="B30" s="305"/>
    </row>
    <row r="31" spans="1:2" ht="12.75" customHeight="1" x14ac:dyDescent="0.2">
      <c r="A31" s="303"/>
      <c r="B31" s="305"/>
    </row>
    <row r="32" spans="1:2" ht="12.75" customHeight="1" x14ac:dyDescent="0.2">
      <c r="A32" s="303"/>
      <c r="B32" s="305"/>
    </row>
    <row r="33" spans="1:2" ht="20.25" customHeight="1" x14ac:dyDescent="0.2">
      <c r="A33" s="299"/>
      <c r="B33" s="301"/>
    </row>
    <row r="34" spans="1:2" ht="12.75" customHeight="1" x14ac:dyDescent="0.2">
      <c r="A34" s="302" t="s">
        <v>187</v>
      </c>
      <c r="B34" s="304" t="s">
        <v>369</v>
      </c>
    </row>
    <row r="35" spans="1:2" ht="12.75" customHeight="1" x14ac:dyDescent="0.2">
      <c r="A35" s="303"/>
      <c r="B35" s="305"/>
    </row>
    <row r="36" spans="1:2" ht="12.75" customHeight="1" x14ac:dyDescent="0.2">
      <c r="A36" s="303"/>
      <c r="B36" s="305"/>
    </row>
    <row r="37" spans="1:2" ht="12.75" customHeight="1" x14ac:dyDescent="0.2">
      <c r="A37" s="303"/>
      <c r="B37" s="305"/>
    </row>
    <row r="38" spans="1:2" ht="12.75" customHeight="1" x14ac:dyDescent="0.2">
      <c r="A38" s="303"/>
      <c r="B38" s="305"/>
    </row>
    <row r="39" spans="1:2" ht="13.5" customHeight="1" thickBot="1" x14ac:dyDescent="0.25">
      <c r="A39" s="306"/>
      <c r="B39" s="307"/>
    </row>
    <row r="40" spans="1:2" ht="14.25" x14ac:dyDescent="0.2">
      <c r="A40" s="35"/>
    </row>
  </sheetData>
  <mergeCells count="14">
    <mergeCell ref="A34:A39"/>
    <mergeCell ref="B34:B39"/>
    <mergeCell ref="A21:A24"/>
    <mergeCell ref="B21:B24"/>
    <mergeCell ref="A25:A27"/>
    <mergeCell ref="B25:B27"/>
    <mergeCell ref="A28:A33"/>
    <mergeCell ref="B28:B33"/>
    <mergeCell ref="A9:A10"/>
    <mergeCell ref="B9:B10"/>
    <mergeCell ref="A11:A17"/>
    <mergeCell ref="B11:B17"/>
    <mergeCell ref="A18:A20"/>
    <mergeCell ref="B18:B20"/>
  </mergeCells>
  <pageMargins left="0.35" right="0.17" top="0.35" bottom="0.36" header="0.21" footer="0.2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3</vt:i4>
      </vt:variant>
    </vt:vector>
  </HeadingPairs>
  <TitlesOfParts>
    <vt:vector size="7" baseType="lpstr">
      <vt:lpstr>OPĆI DIO</vt:lpstr>
      <vt:lpstr>PRIHODI</vt:lpstr>
      <vt:lpstr>RASHODI</vt:lpstr>
      <vt:lpstr>OBRAZLOŽENJE</vt:lpstr>
      <vt:lpstr>'OPĆI DIO'!Podrucje_ispisa</vt:lpstr>
      <vt:lpstr>PRIHODI!Podrucje_ispisa</vt:lpstr>
      <vt:lpstr>RASHODI!Podrucje_ispisa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 Malenica</dc:creator>
  <cp:lastModifiedBy>Korisnik</cp:lastModifiedBy>
  <cp:lastPrinted>2020-10-09T09:55:23Z</cp:lastPrinted>
  <dcterms:created xsi:type="dcterms:W3CDTF">2017-09-21T11:58:02Z</dcterms:created>
  <dcterms:modified xsi:type="dcterms:W3CDTF">2020-12-29T15:10:20Z</dcterms:modified>
</cp:coreProperties>
</file>